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budgets\budget 2023\"/>
    </mc:Choice>
  </mc:AlternateContent>
  <xr:revisionPtr revIDLastSave="0" documentId="8_{D8E9D563-A642-4E19-8B18-B389CF85A238}" xr6:coauthVersionLast="47" xr6:coauthVersionMax="47" xr10:uidLastSave="{00000000-0000-0000-0000-000000000000}"/>
  <bookViews>
    <workbookView xWindow="-120" yWindow="-120" windowWidth="24240" windowHeight="13140" tabRatio="851" firstSheet="1" activeTab="2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T9" i="23" l="1"/>
  <c r="Q9" i="23"/>
  <c r="N9" i="23"/>
  <c r="H9" i="23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K10" i="23"/>
  <c r="N10" i="23"/>
  <c r="Q10" i="23"/>
  <c r="T9" i="30"/>
  <c r="Q9" i="30" s="1"/>
  <c r="N9" i="30" s="1"/>
  <c r="K9" i="30" s="1"/>
  <c r="H9" i="30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T21" i="29" l="1"/>
  <c r="Q21" i="29" s="1"/>
  <c r="N21" i="29" s="1"/>
  <c r="K21" i="29" s="1"/>
  <c r="H21" i="29" s="1"/>
</calcChain>
</file>

<file path=xl/sharedStrings.xml><?xml version="1.0" encoding="utf-8"?>
<sst xmlns="http://schemas.openxmlformats.org/spreadsheetml/2006/main" count="198" uniqueCount="102">
  <si>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</si>
  <si>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</si>
  <si>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</si>
  <si>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</si>
  <si>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</si>
  <si>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</si>
  <si>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</si>
  <si>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</si>
  <si>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</si>
  <si>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</si>
  <si>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</si>
  <si>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</si>
  <si>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</si>
  <si>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</si>
  <si>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</si>
  <si>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</si>
  <si>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</si>
  <si>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</si>
  <si>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</si>
  <si>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</si>
  <si>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</si>
  <si>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</si>
  <si>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</si>
  <si>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</si>
  <si>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</si>
  <si>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</si>
  <si>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</si>
  <si>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</si>
  <si>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</si>
  <si>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</si>
  <si>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</si>
  <si>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</si>
  <si>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</si>
  <si>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</si>
  <si>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</si>
  <si>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</si>
  <si>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</si>
  <si>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</si>
  <si>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</si>
  <si>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</si>
  <si>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</si>
  <si>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</si>
  <si>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</si>
  <si>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</si>
  <si>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</si>
  <si>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</si>
  <si>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</si>
  <si>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</si>
  <si>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</si>
  <si>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</si>
  <si>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</si>
  <si>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</si>
  <si>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</si>
  <si>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</si>
  <si>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</si>
  <si>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</si>
  <si>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</si>
  <si>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</si>
  <si>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</si>
  <si>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</si>
  <si>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</si>
  <si>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</si>
  <si>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</si>
  <si>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</si>
  <si>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</si>
  <si>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</si>
  <si>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</si>
  <si>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</si>
  <si>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</si>
  <si>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</si>
  <si>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</si>
  <si>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</si>
  <si>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</si>
  <si>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</si>
  <si>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</si>
  <si>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</si>
  <si>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</si>
  <si>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</si>
  <si>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</si>
  <si>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</si>
  <si>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</si>
  <si>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</si>
  <si>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</si>
  <si>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</si>
  <si>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</si>
  <si>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</si>
  <si>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</si>
  <si>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</si>
  <si>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</si>
  <si>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08/11/2022</t>
  </si>
  <si>
    <t>Budget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</si>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</sst>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4" fillId="12" borderId="5" xfId="0" applyFont="1" applyFill="1" applyBorder="1" applyAlignment="1">
      <alignment horizontal="right" vertical="center"/>
    </xf>
    <xf numFmtId="0" fontId="13" fillId="13" borderId="1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4" borderId="17" xfId="5" applyNumberFormat="1" applyFont="1" applyFill="1" applyBorder="1" applyAlignment="1">
      <alignment horizontal="center" vertical="center"/>
    </xf>
    <xf numFmtId="167" fontId="13" fillId="14" borderId="18" xfId="5" applyNumberFormat="1" applyFont="1" applyFill="1" applyBorder="1" applyAlignment="1">
      <alignment horizontal="center" vertical="center"/>
    </xf>
    <xf numFmtId="167" fontId="13" fillId="14" borderId="19" xfId="5" applyNumberFormat="1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3" borderId="5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3" borderId="5" xfId="0" applyFont="1" applyFill="1" applyBorder="1" applyAlignment="1">
      <alignment horizontal="right" vertical="center"/>
    </xf>
    <xf numFmtId="0" fontId="14" fillId="13" borderId="15" xfId="0" applyFont="1" applyFill="1" applyBorder="1" applyAlignment="1">
      <alignment horizontal="right" vertical="center"/>
    </xf>
    <xf numFmtId="0" fontId="14" fillId="13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5" borderId="17" xfId="5" applyNumberFormat="1" applyFont="1" applyFill="1" applyBorder="1" applyAlignment="1">
      <alignment vertical="center"/>
    </xf>
    <xf numFmtId="165" fontId="11" fillId="15" borderId="18" xfId="5" applyNumberFormat="1" applyFont="1" applyFill="1" applyBorder="1" applyAlignment="1">
      <alignment vertical="center"/>
    </xf>
    <xf numFmtId="165" fontId="11" fillId="15" borderId="19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165" fontId="11" fillId="19" borderId="17" xfId="5" applyNumberFormat="1" applyFont="1" applyFill="1" applyBorder="1" applyAlignment="1">
      <alignment vertical="center"/>
    </xf>
    <xf numFmtId="165" fontId="11" fillId="19" borderId="18" xfId="5" applyNumberFormat="1" applyFont="1" applyFill="1" applyBorder="1" applyAlignment="1">
      <alignment vertical="center"/>
    </xf>
    <xf numFmtId="165" fontId="11" fillId="19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9" borderId="19" xfId="0" applyFont="1" applyFill="1" applyBorder="1" applyAlignment="1">
      <alignment horizontal="left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9" fillId="17" borderId="16" xfId="0" applyNumberFormat="1" applyFont="1" applyFill="1" applyBorder="1" applyAlignment="1">
      <alignment horizontal="center" vertical="center"/>
    </xf>
    <xf numFmtId="49" fontId="19" fillId="18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0" xfId="0" applyNumberFormat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31330.399999999907</c:v>
                </c:pt>
                <c:pt idx="1">
                  <c:v>16387.899999999907</c:v>
                </c:pt>
                <c:pt idx="2">
                  <c:v>2150.7400000002235</c:v>
                </c:pt>
                <c:pt idx="3">
                  <c:v>25314.300000000279</c:v>
                </c:pt>
                <c:pt idx="4">
                  <c:v>22243.959999999963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1397260.8399999999</c:v>
                </c:pt>
                <c:pt idx="1">
                  <c:v>1381047.31</c:v>
                </c:pt>
                <c:pt idx="2">
                  <c:v>1344936.6000000006</c:v>
                </c:pt>
                <c:pt idx="3">
                  <c:v>1349095.3100000005</c:v>
                </c:pt>
                <c:pt idx="4">
                  <c:v>822435.13999999966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3414583.8000000003</c:v>
                </c:pt>
                <c:pt idx="1">
                  <c:v>3333650.56</c:v>
                </c:pt>
                <c:pt idx="2">
                  <c:v>3480005.01</c:v>
                </c:pt>
                <c:pt idx="3">
                  <c:v>3540353.46</c:v>
                </c:pt>
                <c:pt idx="4">
                  <c:v>3911463.7600000002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3445914.2</c:v>
                </c:pt>
                <c:pt idx="1">
                  <c:v>3350038.46</c:v>
                </c:pt>
                <c:pt idx="2">
                  <c:v>3482155.75</c:v>
                </c:pt>
                <c:pt idx="3">
                  <c:v>3565667.7600000002</c:v>
                </c:pt>
                <c:pt idx="4">
                  <c:v>3933707.72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2046187.23</c:v>
                </c:pt>
                <c:pt idx="1">
                  <c:v>1378278.76</c:v>
                </c:pt>
                <c:pt idx="2">
                  <c:v>247161.64</c:v>
                </c:pt>
                <c:pt idx="3">
                  <c:v>552330</c:v>
                </c:pt>
                <c:pt idx="4">
                  <c:v>2923269.13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1552104.45</c:v>
                </c:pt>
                <c:pt idx="1">
                  <c:v>1059351.3399999999</c:v>
                </c:pt>
                <c:pt idx="2">
                  <c:v>63714.87</c:v>
                </c:pt>
                <c:pt idx="3">
                  <c:v>150000</c:v>
                </c:pt>
                <c:pt idx="4">
                  <c:v>2204273.9699999997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opLeftCell="A31" zoomScaleNormal="100" workbookViewId="0">
      <selection sqref="A1:C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x14ac:dyDescent="0.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84016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2023</v>
      </c>
      <c r="S2" s="129"/>
    </row>
    <row r="3" spans="1:22" x14ac:dyDescent="0.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 x14ac:dyDescent="0.25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 x14ac:dyDescent="0.2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 x14ac:dyDescent="0.2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 x14ac:dyDescent="0.2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 x14ac:dyDescent="0.2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 x14ac:dyDescent="0.2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 x14ac:dyDescent="0.2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 x14ac:dyDescent="0.2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 x14ac:dyDescent="0.2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 x14ac:dyDescent="0.2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 x14ac:dyDescent="0.25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 x14ac:dyDescent="0.2">
      <c r="A15" s="107"/>
      <c r="B15" s="107"/>
      <c r="C15" s="107"/>
      <c r="D15" s="107"/>
      <c r="E15" s="107"/>
      <c r="F15" s="107"/>
      <c r="G15" s="107"/>
    </row>
    <row r="16" spans="1:22" ht="13.15" customHeight="1" x14ac:dyDescent="0.2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 x14ac:dyDescent="0.2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 x14ac:dyDescent="0.2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 x14ac:dyDescent="0.2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 x14ac:dyDescent="0.2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 x14ac:dyDescent="0.2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 x14ac:dyDescent="0.2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 x14ac:dyDescent="0.2">
      <c r="A23" s="268" t="s">
        <v>88</v>
      </c>
      <c r="B23" s="136"/>
      <c r="C23" s="136"/>
      <c r="D23" s="136"/>
      <c r="E23" s="136"/>
      <c r="F23" s="136"/>
      <c r="G23" s="136"/>
      <c r="H23" s="269" t="s">
        <v>89</v>
      </c>
      <c r="I23" s="116"/>
      <c r="J23" s="117"/>
      <c r="K23" s="19"/>
      <c r="Q23" s="29"/>
      <c r="R23" s="30"/>
      <c r="S23" s="6"/>
    </row>
    <row r="24" spans="1:19" ht="16.149999999999999" customHeight="1" x14ac:dyDescent="0.2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 x14ac:dyDescent="0.2">
      <c r="A25" s="105" t="s">
        <v>37</v>
      </c>
      <c r="B25" s="106"/>
      <c r="C25" s="106"/>
      <c r="D25" s="106"/>
      <c r="E25" s="106"/>
      <c r="F25" s="106"/>
      <c r="G25" s="115"/>
      <c r="H25" s="269"/>
      <c r="I25" s="116"/>
      <c r="J25" s="117"/>
      <c r="K25" s="19"/>
      <c r="Q25" s="29"/>
      <c r="R25" s="30"/>
      <c r="S25" s="6"/>
    </row>
    <row r="26" spans="1:19" ht="16.149999999999999" customHeight="1" x14ac:dyDescent="0.2">
      <c r="A26" s="20"/>
      <c r="G26" s="21"/>
      <c r="H26" s="19"/>
      <c r="I26" s="19"/>
      <c r="J26" s="19"/>
      <c r="K26" s="19"/>
      <c r="S26" s="6"/>
    </row>
    <row r="27" spans="1:19" ht="16.899999999999999" customHeight="1" x14ac:dyDescent="0.2">
      <c r="A27" s="105" t="s">
        <v>44</v>
      </c>
      <c r="B27" s="106"/>
      <c r="C27" s="106"/>
      <c r="D27" s="106"/>
      <c r="E27" s="106"/>
      <c r="F27" s="106"/>
      <c r="G27" s="106"/>
      <c r="H27" s="270" t="s">
        <v>90</v>
      </c>
      <c r="I27" s="124"/>
      <c r="J27" s="125"/>
      <c r="K27" s="51"/>
      <c r="L27" s="51" t="s">
        <v>1</v>
      </c>
      <c r="M27" s="51"/>
      <c r="N27" s="61">
        <v>2023</v>
      </c>
      <c r="O27" s="51"/>
      <c r="P27" s="51"/>
      <c r="Q27" s="51"/>
      <c r="S27" s="6"/>
    </row>
    <row r="28" spans="1:19" ht="16.899999999999999" customHeight="1" x14ac:dyDescent="0.2">
      <c r="A28" s="20"/>
      <c r="G28" s="21"/>
      <c r="H28" s="19"/>
      <c r="I28" s="19"/>
      <c r="J28" s="19"/>
      <c r="K28" s="19"/>
      <c r="S28" s="6"/>
    </row>
    <row r="29" spans="1:19" ht="16.899999999999999" customHeight="1" x14ac:dyDescent="0.2">
      <c r="A29" s="109" t="s">
        <v>34</v>
      </c>
      <c r="B29" s="110"/>
      <c r="C29" s="110"/>
      <c r="D29" s="110"/>
      <c r="E29" s="110"/>
      <c r="F29" s="110"/>
      <c r="G29" s="110"/>
      <c r="H29" s="271" t="s">
        <v>91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 x14ac:dyDescent="0.2">
      <c r="A30" s="105" t="s">
        <v>5</v>
      </c>
      <c r="B30" s="106"/>
      <c r="C30" s="106"/>
      <c r="D30" s="106"/>
      <c r="E30" s="106"/>
      <c r="F30" s="106"/>
      <c r="G30" s="106"/>
      <c r="H30" s="272" t="s">
        <v>92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 x14ac:dyDescent="0.2">
      <c r="A31" s="105" t="s">
        <v>6</v>
      </c>
      <c r="B31" s="106"/>
      <c r="C31" s="106"/>
      <c r="D31" s="106"/>
      <c r="E31" s="106"/>
      <c r="F31" s="106"/>
      <c r="G31" s="106"/>
      <c r="H31" s="273" t="s">
        <v>93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 x14ac:dyDescent="0.2">
      <c r="A32" s="105" t="s">
        <v>7</v>
      </c>
      <c r="B32" s="106"/>
      <c r="C32" s="106"/>
      <c r="D32" s="106"/>
      <c r="E32" s="106"/>
      <c r="F32" s="106"/>
      <c r="G32" s="106"/>
      <c r="H32" s="272" t="s">
        <v>94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 x14ac:dyDescent="0.2">
      <c r="A33" s="20"/>
      <c r="I33" s="21"/>
      <c r="J33" s="19"/>
      <c r="K33" s="19"/>
      <c r="L33" s="19"/>
      <c r="M33" s="19"/>
      <c r="S33" s="6"/>
    </row>
    <row r="34" spans="1:19" ht="16.899999999999999" customHeight="1" x14ac:dyDescent="0.2">
      <c r="A34" s="109" t="s">
        <v>35</v>
      </c>
      <c r="B34" s="110"/>
      <c r="C34" s="110"/>
      <c r="D34" s="110"/>
      <c r="E34" s="110"/>
      <c r="F34" s="110"/>
      <c r="G34" s="110"/>
      <c r="H34" s="274" t="s">
        <v>95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 x14ac:dyDescent="0.2">
      <c r="A35" s="113" t="s">
        <v>5</v>
      </c>
      <c r="B35" s="114"/>
      <c r="C35" s="114"/>
      <c r="D35" s="114"/>
      <c r="E35" s="114"/>
      <c r="F35" s="114"/>
      <c r="G35" s="114"/>
      <c r="H35" s="275" t="s">
        <v>96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 x14ac:dyDescent="0.2">
      <c r="A36" s="105" t="s">
        <v>6</v>
      </c>
      <c r="B36" s="106"/>
      <c r="C36" s="106"/>
      <c r="D36" s="106"/>
      <c r="E36" s="106"/>
      <c r="F36" s="106"/>
      <c r="G36" s="106"/>
      <c r="H36" s="273" t="s">
        <v>93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 x14ac:dyDescent="0.2">
      <c r="A37" s="105" t="s">
        <v>7</v>
      </c>
      <c r="B37" s="106"/>
      <c r="C37" s="106"/>
      <c r="D37" s="106"/>
      <c r="E37" s="106"/>
      <c r="F37" s="106"/>
      <c r="G37" s="106"/>
      <c r="H37" s="272" t="s">
        <v>97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 x14ac:dyDescent="0.2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tabSelected="1" zoomScaleNormal="100" zoomScalePageLayoutView="7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DAVERDISSE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84016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 x14ac:dyDescent="0.2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 x14ac:dyDescent="0.2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 x14ac:dyDescent="0.25">
      <c r="A8" s="158" t="s">
        <v>2</v>
      </c>
      <c r="B8" s="158"/>
      <c r="C8" s="158"/>
      <c r="D8" s="158"/>
      <c r="E8" s="158"/>
      <c r="F8" s="158"/>
      <c r="G8" s="158"/>
      <c r="H8" s="160">
        <f>K8-1</f>
        <v>2019</v>
      </c>
      <c r="I8" s="160"/>
      <c r="J8" s="160"/>
      <c r="K8" s="160">
        <f>N8-1</f>
        <v>2020</v>
      </c>
      <c r="L8" s="160"/>
      <c r="M8" s="160"/>
      <c r="N8" s="160">
        <f>Q8-1</f>
        <v>2021</v>
      </c>
      <c r="O8" s="160"/>
      <c r="P8" s="160"/>
      <c r="Q8" s="160">
        <f>T8-1</f>
        <v>2022</v>
      </c>
      <c r="R8" s="160"/>
      <c r="S8" s="160"/>
      <c r="T8" s="160">
        <f>R2</f>
        <v>2023</v>
      </c>
      <c r="U8" s="160"/>
      <c r="V8" s="160"/>
    </row>
    <row r="9" spans="1:22" ht="18.399999999999999" customHeight="1" thickBot="1" x14ac:dyDescent="0.25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31330.399999999907</v>
      </c>
      <c r="I9" s="162"/>
      <c r="J9" s="163"/>
      <c r="K9" s="161">
        <f>'Ordinaire GE'!K26-'Ordinaire GE'!K15</f>
        <v>16387.899999999907</v>
      </c>
      <c r="L9" s="162"/>
      <c r="M9" s="163"/>
      <c r="N9" s="161">
        <f>'Ordinaire GE'!N26-'Ordinaire GE'!N15</f>
        <v>2150.7400000002235</v>
      </c>
      <c r="O9" s="162"/>
      <c r="P9" s="163"/>
      <c r="Q9" s="161">
        <f>'Ordinaire GE'!Q26-'Ordinaire GE'!Q15</f>
        <v>25314.300000000279</v>
      </c>
      <c r="R9" s="162"/>
      <c r="S9" s="163"/>
      <c r="T9" s="161">
        <f>'Ordinaire GE'!T26-'Ordinaire GE'!T15</f>
        <v>22243.959999999963</v>
      </c>
      <c r="U9" s="162"/>
      <c r="V9" s="163"/>
    </row>
    <row r="10" spans="1:22" ht="40.5" customHeight="1" thickBot="1" x14ac:dyDescent="0.25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1397260.8399999999</v>
      </c>
      <c r="I10" s="165"/>
      <c r="J10" s="166"/>
      <c r="K10" s="164">
        <f>'Ordinaire GE'!K29-'Ordinaire GE'!K18</f>
        <v>1381047.31</v>
      </c>
      <c r="L10" s="165"/>
      <c r="M10" s="166"/>
      <c r="N10" s="164">
        <f>'Ordinaire GE'!N29-'Ordinaire GE'!N18</f>
        <v>1344936.6000000006</v>
      </c>
      <c r="O10" s="165"/>
      <c r="P10" s="166"/>
      <c r="Q10" s="164">
        <f>'Ordinaire GE'!Q29-'Ordinaire GE'!Q18</f>
        <v>1349095.3100000005</v>
      </c>
      <c r="R10" s="165"/>
      <c r="S10" s="166"/>
      <c r="T10" s="164">
        <f>'Ordinaire GE'!T29-'Ordinaire GE'!T18</f>
        <v>822435.13999999966</v>
      </c>
      <c r="U10" s="165"/>
      <c r="V10" s="166"/>
    </row>
    <row r="11" spans="1:22" ht="16.899999999999999" customHeight="1" x14ac:dyDescent="0.2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 x14ac:dyDescent="0.2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 x14ac:dyDescent="0.2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 x14ac:dyDescent="0.2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 x14ac:dyDescent="0.2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 x14ac:dyDescent="0.2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DAVERDISSE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84016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98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2019</v>
      </c>
      <c r="I9" s="183"/>
      <c r="J9" s="183"/>
      <c r="K9" s="183">
        <f>N9-1</f>
        <v>2020</v>
      </c>
      <c r="L9" s="183"/>
      <c r="M9" s="183"/>
      <c r="N9" s="183">
        <f>Q9-1</f>
        <v>2021</v>
      </c>
      <c r="O9" s="183"/>
      <c r="P9" s="183"/>
      <c r="Q9" s="183">
        <f>T9-1</f>
        <v>2022</v>
      </c>
      <c r="R9" s="183"/>
      <c r="S9" s="183"/>
      <c r="T9" s="183">
        <f>R2</f>
        <v>2023</v>
      </c>
      <c r="U9" s="183"/>
      <c r="V9" s="183"/>
    </row>
    <row r="10" spans="1:22" ht="18.399999999999999" customHeight="1" x14ac:dyDescent="0.2">
      <c r="A10" s="184" t="s">
        <v>13</v>
      </c>
      <c r="B10" s="185"/>
      <c r="C10" s="185"/>
      <c r="D10" s="185"/>
      <c r="E10" s="185"/>
      <c r="F10" s="185"/>
      <c r="G10" s="185"/>
      <c r="H10" s="278">
        <v>1534657.62</v>
      </c>
      <c r="I10" s="186">
        <v>5512664.2599999998</v>
      </c>
      <c r="J10" s="187">
        <v>5512664.2599999998</v>
      </c>
      <c r="K10" s="278">
        <v>1528347.05</v>
      </c>
      <c r="L10" s="186">
        <v>5512664.2599999998</v>
      </c>
      <c r="M10" s="187">
        <v>5512664.2599999998</v>
      </c>
      <c r="N10" s="278">
        <v>1550384.99</v>
      </c>
      <c r="O10" s="186">
        <v>5512664.2599999998</v>
      </c>
      <c r="P10" s="187">
        <v>5512664.2599999998</v>
      </c>
      <c r="Q10" s="278">
        <v>1598000.23</v>
      </c>
      <c r="R10" s="186">
        <v>5512664.2599999998</v>
      </c>
      <c r="S10" s="187">
        <v>5512664.2599999998</v>
      </c>
      <c r="T10" s="278">
        <v>1780073.25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14</v>
      </c>
      <c r="B11" s="189"/>
      <c r="C11" s="189"/>
      <c r="D11" s="189"/>
      <c r="E11" s="189"/>
      <c r="F11" s="189"/>
      <c r="G11" s="189"/>
      <c r="H11" s="279">
        <v>841896.94</v>
      </c>
      <c r="I11" s="190">
        <v>2726342.74</v>
      </c>
      <c r="J11" s="191">
        <v>2726342.74</v>
      </c>
      <c r="K11" s="279">
        <v>826628.58</v>
      </c>
      <c r="L11" s="190">
        <v>2726342.74</v>
      </c>
      <c r="M11" s="191">
        <v>2726342.74</v>
      </c>
      <c r="N11" s="279">
        <v>886303.27</v>
      </c>
      <c r="O11" s="190">
        <v>2726342.74</v>
      </c>
      <c r="P11" s="191">
        <v>2726342.74</v>
      </c>
      <c r="Q11" s="279">
        <v>925892.26</v>
      </c>
      <c r="R11" s="190">
        <v>2726342.74</v>
      </c>
      <c r="S11" s="191">
        <v>2726342.74</v>
      </c>
      <c r="T11" s="279">
        <v>1031805.89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15</v>
      </c>
      <c r="B12" s="189"/>
      <c r="C12" s="189"/>
      <c r="D12" s="189"/>
      <c r="E12" s="189"/>
      <c r="F12" s="189"/>
      <c r="G12" s="189"/>
      <c r="H12" s="279">
        <v>662902.6</v>
      </c>
      <c r="I12" s="190">
        <v>4264832.04</v>
      </c>
      <c r="J12" s="191">
        <v>4264832.04</v>
      </c>
      <c r="K12" s="279">
        <v>603254.25</v>
      </c>
      <c r="L12" s="190">
        <v>4264832.04</v>
      </c>
      <c r="M12" s="191">
        <v>4264832.04</v>
      </c>
      <c r="N12" s="279">
        <v>626712.41</v>
      </c>
      <c r="O12" s="190">
        <v>4264832.04</v>
      </c>
      <c r="P12" s="191">
        <v>4264832.04</v>
      </c>
      <c r="Q12" s="279">
        <v>584487.76</v>
      </c>
      <c r="R12" s="190">
        <v>4264832.04</v>
      </c>
      <c r="S12" s="191">
        <v>4264832.04</v>
      </c>
      <c r="T12" s="279">
        <v>606674.97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16</v>
      </c>
      <c r="B13" s="189"/>
      <c r="C13" s="189"/>
      <c r="D13" s="189"/>
      <c r="E13" s="189"/>
      <c r="F13" s="189"/>
      <c r="G13" s="189"/>
      <c r="H13" s="279">
        <v>375126.64</v>
      </c>
      <c r="I13" s="190">
        <v>41563.69</v>
      </c>
      <c r="J13" s="191">
        <v>41563.69</v>
      </c>
      <c r="K13" s="279">
        <v>375420.68</v>
      </c>
      <c r="L13" s="190">
        <v>41563.69</v>
      </c>
      <c r="M13" s="191">
        <v>41563.69</v>
      </c>
      <c r="N13" s="279">
        <v>416604.34</v>
      </c>
      <c r="O13" s="190">
        <v>41563.69</v>
      </c>
      <c r="P13" s="191">
        <v>41563.69</v>
      </c>
      <c r="Q13" s="279">
        <v>431973.21</v>
      </c>
      <c r="R13" s="190">
        <v>41563.69</v>
      </c>
      <c r="S13" s="191">
        <v>41563.69</v>
      </c>
      <c r="T13" s="279">
        <v>492909.65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 t="s">
        <v>48</v>
      </c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3414583.8000000003</v>
      </c>
      <c r="I15" s="197"/>
      <c r="J15" s="198"/>
      <c r="K15" s="197">
        <f>SUM(K10:K14)</f>
        <v>3333650.56</v>
      </c>
      <c r="L15" s="197"/>
      <c r="M15" s="197"/>
      <c r="N15" s="196">
        <f>SUM(N10:N14)</f>
        <v>3480005.01</v>
      </c>
      <c r="O15" s="197"/>
      <c r="P15" s="198"/>
      <c r="Q15" s="197">
        <f>SUM(Q10:Q14)</f>
        <v>3540353.46</v>
      </c>
      <c r="R15" s="197"/>
      <c r="S15" s="198"/>
      <c r="T15" s="197">
        <f>SUM(T10:T14)</f>
        <v>3911463.7600000002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0</v>
      </c>
      <c r="I16" s="199">
        <v>1521059.02</v>
      </c>
      <c r="J16" s="200">
        <v>2351270.66</v>
      </c>
      <c r="K16" s="281">
        <v>0</v>
      </c>
      <c r="L16" s="199">
        <v>1659060.83</v>
      </c>
      <c r="M16" s="200">
        <v>1521059.02</v>
      </c>
      <c r="N16" s="281">
        <v>0</v>
      </c>
      <c r="O16" s="199">
        <v>2230351.92</v>
      </c>
      <c r="P16" s="200">
        <v>1659060.83</v>
      </c>
      <c r="Q16" s="281">
        <v>2275</v>
      </c>
      <c r="R16" s="199">
        <v>2351270.66</v>
      </c>
      <c r="S16" s="200">
        <v>2230351.92</v>
      </c>
      <c r="T16" s="281">
        <v>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212281.81</v>
      </c>
      <c r="I17" s="194">
        <v>1192323.53</v>
      </c>
      <c r="J17" s="195">
        <v>824300.6</v>
      </c>
      <c r="K17" s="280">
        <v>0</v>
      </c>
      <c r="L17" s="194">
        <v>4295659.8600000003</v>
      </c>
      <c r="M17" s="195">
        <v>1192323.53</v>
      </c>
      <c r="N17" s="280">
        <v>0</v>
      </c>
      <c r="O17" s="194">
        <v>1045347.08</v>
      </c>
      <c r="P17" s="195">
        <v>4295659.8600000003</v>
      </c>
      <c r="Q17" s="280">
        <v>0</v>
      </c>
      <c r="R17" s="194">
        <v>824300.6</v>
      </c>
      <c r="S17" s="195">
        <v>1045347.08</v>
      </c>
      <c r="T17" s="280">
        <v>209059.53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3626865.6100000003</v>
      </c>
      <c r="I18" s="207"/>
      <c r="J18" s="208"/>
      <c r="K18" s="207">
        <f>SUM(K15:K17)</f>
        <v>3333650.56</v>
      </c>
      <c r="L18" s="207"/>
      <c r="M18" s="207"/>
      <c r="N18" s="206">
        <f>SUM(N15:N17)</f>
        <v>3480005.01</v>
      </c>
      <c r="O18" s="207"/>
      <c r="P18" s="208"/>
      <c r="Q18" s="206">
        <f>SUM(Q15:Q17)</f>
        <v>3542628.46</v>
      </c>
      <c r="R18" s="207"/>
      <c r="S18" s="208"/>
      <c r="T18" s="206">
        <f>SUM(T15:T17)</f>
        <v>4120523.29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99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2019</v>
      </c>
      <c r="I21" s="183"/>
      <c r="J21" s="183"/>
      <c r="K21" s="183">
        <f>N21-1</f>
        <v>2020</v>
      </c>
      <c r="L21" s="183"/>
      <c r="M21" s="183"/>
      <c r="N21" s="183">
        <f>Q21-1</f>
        <v>2021</v>
      </c>
      <c r="O21" s="183"/>
      <c r="P21" s="183"/>
      <c r="Q21" s="183">
        <f>T21-1</f>
        <v>2022</v>
      </c>
      <c r="R21" s="183"/>
      <c r="S21" s="183"/>
      <c r="T21" s="183">
        <f>R2</f>
        <v>2023</v>
      </c>
      <c r="U21" s="183"/>
      <c r="V21" s="183"/>
    </row>
    <row r="22" spans="1:22" ht="18.399999999999999" customHeight="1" x14ac:dyDescent="0.2">
      <c r="A22" s="188" t="s">
        <v>17</v>
      </c>
      <c r="B22" s="189"/>
      <c r="C22" s="189"/>
      <c r="D22" s="189"/>
      <c r="E22" s="189"/>
      <c r="F22" s="189"/>
      <c r="G22" s="209"/>
      <c r="H22" s="278">
        <v>1209213.56</v>
      </c>
      <c r="I22" s="186">
        <v>373432.17</v>
      </c>
      <c r="J22" s="187">
        <v>697745.74</v>
      </c>
      <c r="K22" s="278">
        <v>902144.48</v>
      </c>
      <c r="L22" s="186">
        <v>373432.17</v>
      </c>
      <c r="M22" s="187">
        <v>697745.74</v>
      </c>
      <c r="N22" s="278">
        <v>1055215.3</v>
      </c>
      <c r="O22" s="186">
        <v>373432.17</v>
      </c>
      <c r="P22" s="187">
        <v>697745.74</v>
      </c>
      <c r="Q22" s="278">
        <v>946640.2</v>
      </c>
      <c r="R22" s="186">
        <v>373432.17</v>
      </c>
      <c r="S22" s="187">
        <v>697745.74</v>
      </c>
      <c r="T22" s="278">
        <v>1049523.79</v>
      </c>
      <c r="U22" s="186">
        <v>373432.17</v>
      </c>
      <c r="V22" s="187">
        <v>697745.74</v>
      </c>
    </row>
    <row r="23" spans="1:22" ht="18.399999999999999" customHeight="1" x14ac:dyDescent="0.2">
      <c r="A23" s="188" t="s">
        <v>15</v>
      </c>
      <c r="B23" s="189"/>
      <c r="C23" s="189"/>
      <c r="D23" s="189"/>
      <c r="E23" s="189"/>
      <c r="F23" s="189"/>
      <c r="G23" s="209"/>
      <c r="H23" s="279">
        <v>2176905.1800000002</v>
      </c>
      <c r="I23" s="190">
        <v>12728583.199999999</v>
      </c>
      <c r="J23" s="191">
        <v>13240574.68</v>
      </c>
      <c r="K23" s="279">
        <v>2247054.98</v>
      </c>
      <c r="L23" s="190">
        <v>12728583.199999999</v>
      </c>
      <c r="M23" s="191">
        <v>13240574.68</v>
      </c>
      <c r="N23" s="279">
        <v>2293041.5699999998</v>
      </c>
      <c r="O23" s="190">
        <v>12728583.199999999</v>
      </c>
      <c r="P23" s="191">
        <v>13240574.68</v>
      </c>
      <c r="Q23" s="279">
        <v>2392746.54</v>
      </c>
      <c r="R23" s="190">
        <v>12728583.199999999</v>
      </c>
      <c r="S23" s="191">
        <v>13240574.68</v>
      </c>
      <c r="T23" s="279">
        <v>2680206.9300000002</v>
      </c>
      <c r="U23" s="190">
        <v>12728583.199999999</v>
      </c>
      <c r="V23" s="191">
        <v>13240574.68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209"/>
      <c r="H24" s="279">
        <v>10643</v>
      </c>
      <c r="I24" s="190">
        <v>548784.99</v>
      </c>
      <c r="J24" s="191">
        <v>408005.67</v>
      </c>
      <c r="K24" s="279">
        <v>10839</v>
      </c>
      <c r="L24" s="190">
        <v>548784.99</v>
      </c>
      <c r="M24" s="191">
        <v>408005.67</v>
      </c>
      <c r="N24" s="279">
        <v>11035</v>
      </c>
      <c r="O24" s="190">
        <v>548784.99</v>
      </c>
      <c r="P24" s="191">
        <v>408005.67</v>
      </c>
      <c r="Q24" s="279">
        <v>11281.02</v>
      </c>
      <c r="R24" s="190">
        <v>548784.99</v>
      </c>
      <c r="S24" s="191">
        <v>408005.67</v>
      </c>
      <c r="T24" s="279">
        <v>10977</v>
      </c>
      <c r="U24" s="190">
        <v>548784.99</v>
      </c>
      <c r="V24" s="191">
        <v>408005.67</v>
      </c>
    </row>
    <row r="25" spans="1:22" ht="18.399999999999999" customHeight="1" thickBot="1" x14ac:dyDescent="0.25">
      <c r="A25" s="192" t="s">
        <v>3</v>
      </c>
      <c r="B25" s="193"/>
      <c r="C25" s="193"/>
      <c r="D25" s="193"/>
      <c r="E25" s="193"/>
      <c r="F25" s="193"/>
      <c r="G25" s="210"/>
      <c r="H25" s="280">
        <v>49152.46</v>
      </c>
      <c r="I25" s="194">
        <v>0</v>
      </c>
      <c r="J25" s="195">
        <v>0</v>
      </c>
      <c r="K25" s="280">
        <v>190000</v>
      </c>
      <c r="L25" s="194">
        <v>0</v>
      </c>
      <c r="M25" s="195">
        <v>0</v>
      </c>
      <c r="N25" s="280">
        <v>122863.88</v>
      </c>
      <c r="O25" s="194">
        <v>0</v>
      </c>
      <c r="P25" s="195">
        <v>0</v>
      </c>
      <c r="Q25" s="280">
        <v>215000</v>
      </c>
      <c r="R25" s="194">
        <v>0</v>
      </c>
      <c r="S25" s="195">
        <v>0</v>
      </c>
      <c r="T25" s="280">
        <v>193000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3445914.2</v>
      </c>
      <c r="I26" s="197"/>
      <c r="J26" s="197"/>
      <c r="K26" s="196">
        <f>SUM(K22:K25)</f>
        <v>3350038.46</v>
      </c>
      <c r="L26" s="197"/>
      <c r="M26" s="198"/>
      <c r="N26" s="197">
        <f>SUM(N22:N25)</f>
        <v>3482155.75</v>
      </c>
      <c r="O26" s="197"/>
      <c r="P26" s="197"/>
      <c r="Q26" s="196">
        <f>SUM(Q22:Q25)</f>
        <v>3565667.7600000002</v>
      </c>
      <c r="R26" s="197"/>
      <c r="S26" s="198"/>
      <c r="T26" s="196">
        <f>SUM(T22:T25)</f>
        <v>3933707.72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1578212.25</v>
      </c>
      <c r="I27" s="199">
        <v>6001218.2883333303</v>
      </c>
      <c r="J27" s="200">
        <v>5811470.0833333302</v>
      </c>
      <c r="K27" s="281">
        <v>1364659.41</v>
      </c>
      <c r="L27" s="199">
        <v>6001218.2883333303</v>
      </c>
      <c r="M27" s="200">
        <v>5811470.0833333302</v>
      </c>
      <c r="N27" s="281">
        <v>1342785.86</v>
      </c>
      <c r="O27" s="199">
        <v>6001218.2883333303</v>
      </c>
      <c r="P27" s="200">
        <v>5811470.0833333302</v>
      </c>
      <c r="Q27" s="281">
        <v>1326056.01</v>
      </c>
      <c r="R27" s="199">
        <v>6001218.2883333303</v>
      </c>
      <c r="S27" s="200">
        <v>5811470.0833333302</v>
      </c>
      <c r="T27" s="281">
        <v>1009250.71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5024126.45</v>
      </c>
      <c r="I29" s="207"/>
      <c r="J29" s="207"/>
      <c r="K29" s="206">
        <f>SUM(K26:K28)</f>
        <v>4714697.87</v>
      </c>
      <c r="L29" s="207"/>
      <c r="M29" s="208"/>
      <c r="N29" s="207">
        <f>SUM(N26:N28)</f>
        <v>4824941.6100000003</v>
      </c>
      <c r="O29" s="207"/>
      <c r="P29" s="207"/>
      <c r="Q29" s="206">
        <f>SUM(Q26:Q28)</f>
        <v>4891723.7700000005</v>
      </c>
      <c r="R29" s="207"/>
      <c r="S29" s="208"/>
      <c r="T29" s="206">
        <f>SUM(T26:T28)</f>
        <v>4942958.43</v>
      </c>
      <c r="U29" s="207"/>
      <c r="V29" s="208"/>
    </row>
    <row r="30" spans="1:22" ht="16.899999999999999" customHeight="1" x14ac:dyDescent="0.2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DAVERDISSE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84016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100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2019</v>
      </c>
      <c r="I9" s="183"/>
      <c r="J9" s="183"/>
      <c r="K9" s="183">
        <f>N9-1</f>
        <v>2020</v>
      </c>
      <c r="L9" s="183"/>
      <c r="M9" s="183"/>
      <c r="N9" s="183">
        <f>Q9-1</f>
        <v>2021</v>
      </c>
      <c r="O9" s="183"/>
      <c r="P9" s="183"/>
      <c r="Q9" s="183">
        <f>T9-1</f>
        <v>2022</v>
      </c>
      <c r="R9" s="183"/>
      <c r="S9" s="183"/>
      <c r="T9" s="183">
        <f>R2</f>
        <v>2023</v>
      </c>
      <c r="U9" s="183"/>
      <c r="V9" s="183"/>
    </row>
    <row r="10" spans="1:22" ht="18.399999999999999" customHeight="1" x14ac:dyDescent="0.2">
      <c r="A10" s="184" t="s">
        <v>15</v>
      </c>
      <c r="B10" s="185"/>
      <c r="C10" s="185"/>
      <c r="D10" s="185"/>
      <c r="E10" s="185"/>
      <c r="F10" s="185"/>
      <c r="G10" s="185"/>
      <c r="H10" s="278">
        <v>0</v>
      </c>
      <c r="I10" s="186">
        <v>5512664.2599999998</v>
      </c>
      <c r="J10" s="187">
        <v>5512664.2599999998</v>
      </c>
      <c r="K10" s="278">
        <v>0</v>
      </c>
      <c r="L10" s="186">
        <v>5512664.2599999998</v>
      </c>
      <c r="M10" s="187">
        <v>5512664.2599999998</v>
      </c>
      <c r="N10" s="278">
        <v>0</v>
      </c>
      <c r="O10" s="186">
        <v>5512664.2599999998</v>
      </c>
      <c r="P10" s="187">
        <v>5512664.2599999998</v>
      </c>
      <c r="Q10" s="278">
        <v>0</v>
      </c>
      <c r="R10" s="186">
        <v>5512664.2599999998</v>
      </c>
      <c r="S10" s="187">
        <v>5512664.2599999998</v>
      </c>
      <c r="T10" s="278">
        <v>0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46</v>
      </c>
      <c r="B11" s="189"/>
      <c r="C11" s="189"/>
      <c r="D11" s="189"/>
      <c r="E11" s="189"/>
      <c r="F11" s="189"/>
      <c r="G11" s="189"/>
      <c r="H11" s="279">
        <v>1937087.23</v>
      </c>
      <c r="I11" s="190">
        <v>2726342.74</v>
      </c>
      <c r="J11" s="191">
        <v>2726342.74</v>
      </c>
      <c r="K11" s="279">
        <v>1334028.76</v>
      </c>
      <c r="L11" s="190">
        <v>2726342.74</v>
      </c>
      <c r="M11" s="191">
        <v>2726342.74</v>
      </c>
      <c r="N11" s="279">
        <v>202911.64</v>
      </c>
      <c r="O11" s="190">
        <v>2726342.74</v>
      </c>
      <c r="P11" s="191">
        <v>2726342.74</v>
      </c>
      <c r="Q11" s="279">
        <v>507030</v>
      </c>
      <c r="R11" s="190">
        <v>2726342.74</v>
      </c>
      <c r="S11" s="191">
        <v>2726342.74</v>
      </c>
      <c r="T11" s="279">
        <v>2877969.13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16</v>
      </c>
      <c r="B12" s="189"/>
      <c r="C12" s="189"/>
      <c r="D12" s="189"/>
      <c r="E12" s="189"/>
      <c r="F12" s="189"/>
      <c r="G12" s="189"/>
      <c r="H12" s="279">
        <v>109100</v>
      </c>
      <c r="I12" s="190">
        <v>4264832.04</v>
      </c>
      <c r="J12" s="191">
        <v>4264832.04</v>
      </c>
      <c r="K12" s="279">
        <v>44250</v>
      </c>
      <c r="L12" s="190">
        <v>4264832.04</v>
      </c>
      <c r="M12" s="191">
        <v>4264832.04</v>
      </c>
      <c r="N12" s="279">
        <v>44250</v>
      </c>
      <c r="O12" s="190">
        <v>4264832.04</v>
      </c>
      <c r="P12" s="191">
        <v>4264832.04</v>
      </c>
      <c r="Q12" s="279">
        <v>45300</v>
      </c>
      <c r="R12" s="190">
        <v>4264832.04</v>
      </c>
      <c r="S12" s="191">
        <v>4264832.04</v>
      </c>
      <c r="T12" s="279">
        <v>45300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2046187.23</v>
      </c>
      <c r="I15" s="197"/>
      <c r="J15" s="198"/>
      <c r="K15" s="197">
        <f>SUM(K10:K14)</f>
        <v>1378278.76</v>
      </c>
      <c r="L15" s="197"/>
      <c r="M15" s="197"/>
      <c r="N15" s="196">
        <f>SUM(N10:N14)</f>
        <v>247161.64</v>
      </c>
      <c r="O15" s="197"/>
      <c r="P15" s="198"/>
      <c r="Q15" s="197">
        <f>SUM(Q10:Q14)</f>
        <v>552330</v>
      </c>
      <c r="R15" s="197"/>
      <c r="S15" s="198"/>
      <c r="T15" s="197">
        <f>SUM(T10:T14)</f>
        <v>2923269.13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28000</v>
      </c>
      <c r="I16" s="199">
        <v>1521059.02</v>
      </c>
      <c r="J16" s="200">
        <v>2351270.66</v>
      </c>
      <c r="K16" s="281">
        <v>0</v>
      </c>
      <c r="L16" s="199">
        <v>1659060.83</v>
      </c>
      <c r="M16" s="200">
        <v>1521059.02</v>
      </c>
      <c r="N16" s="281">
        <v>0</v>
      </c>
      <c r="O16" s="199">
        <v>2230351.92</v>
      </c>
      <c r="P16" s="200">
        <v>1659060.83</v>
      </c>
      <c r="Q16" s="281">
        <v>0</v>
      </c>
      <c r="R16" s="199">
        <v>2351270.66</v>
      </c>
      <c r="S16" s="200">
        <v>2230351.92</v>
      </c>
      <c r="T16" s="281">
        <v>25610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121840</v>
      </c>
      <c r="I17" s="194">
        <v>1192323.53</v>
      </c>
      <c r="J17" s="195">
        <v>824300.6</v>
      </c>
      <c r="K17" s="280">
        <v>0</v>
      </c>
      <c r="L17" s="194">
        <v>4295659.8600000003</v>
      </c>
      <c r="M17" s="195">
        <v>1192323.53</v>
      </c>
      <c r="N17" s="280">
        <v>0</v>
      </c>
      <c r="O17" s="194">
        <v>1045347.08</v>
      </c>
      <c r="P17" s="195">
        <v>4295659.8600000003</v>
      </c>
      <c r="Q17" s="280">
        <v>0</v>
      </c>
      <c r="R17" s="194">
        <v>824300.6</v>
      </c>
      <c r="S17" s="195">
        <v>1045347.08</v>
      </c>
      <c r="T17" s="280">
        <v>0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2196027.23</v>
      </c>
      <c r="I18" s="207"/>
      <c r="J18" s="208"/>
      <c r="K18" s="207">
        <f>SUM(K15:K17)</f>
        <v>1378278.76</v>
      </c>
      <c r="L18" s="207"/>
      <c r="M18" s="207"/>
      <c r="N18" s="206">
        <f>SUM(N15:N17)</f>
        <v>247161.64</v>
      </c>
      <c r="O18" s="207"/>
      <c r="P18" s="208"/>
      <c r="Q18" s="206">
        <f>SUM(Q15:Q17)</f>
        <v>552330</v>
      </c>
      <c r="R18" s="207"/>
      <c r="S18" s="208"/>
      <c r="T18" s="206">
        <f>SUM(T15:T17)</f>
        <v>2948879.13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101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2019</v>
      </c>
      <c r="I21" s="183"/>
      <c r="J21" s="183"/>
      <c r="K21" s="183">
        <f>N21-1</f>
        <v>2020</v>
      </c>
      <c r="L21" s="183"/>
      <c r="M21" s="183"/>
      <c r="N21" s="183">
        <f>Q21-1</f>
        <v>2021</v>
      </c>
      <c r="O21" s="183"/>
      <c r="P21" s="183"/>
      <c r="Q21" s="183">
        <f>T21-1</f>
        <v>2022</v>
      </c>
      <c r="R21" s="183"/>
      <c r="S21" s="183"/>
      <c r="T21" s="183">
        <f>R2</f>
        <v>2023</v>
      </c>
      <c r="U21" s="183"/>
      <c r="V21" s="183"/>
    </row>
    <row r="22" spans="1:22" ht="18.399999999999999" customHeight="1" x14ac:dyDescent="0.2">
      <c r="A22" s="184" t="s">
        <v>15</v>
      </c>
      <c r="B22" s="185"/>
      <c r="C22" s="185"/>
      <c r="D22" s="185"/>
      <c r="E22" s="185"/>
      <c r="F22" s="185"/>
      <c r="G22" s="185"/>
      <c r="H22" s="278">
        <v>1030211.82</v>
      </c>
      <c r="I22" s="186">
        <v>373432.17</v>
      </c>
      <c r="J22" s="187">
        <v>697745.74</v>
      </c>
      <c r="K22" s="278">
        <v>509565.62</v>
      </c>
      <c r="L22" s="186">
        <v>365967.42</v>
      </c>
      <c r="M22" s="187">
        <v>373432.17</v>
      </c>
      <c r="N22" s="278">
        <v>0</v>
      </c>
      <c r="O22" s="186">
        <v>414709.37</v>
      </c>
      <c r="P22" s="187">
        <v>365967.42</v>
      </c>
      <c r="Q22" s="278">
        <v>0</v>
      </c>
      <c r="R22" s="186">
        <v>697745.74</v>
      </c>
      <c r="S22" s="187">
        <v>414709.37</v>
      </c>
      <c r="T22" s="278">
        <v>692596.02</v>
      </c>
      <c r="U22" s="186">
        <v>557211.56000000006</v>
      </c>
      <c r="V22" s="187">
        <v>577850.16</v>
      </c>
    </row>
    <row r="23" spans="1:22" ht="18.399999999999999" customHeight="1" x14ac:dyDescent="0.2">
      <c r="A23" s="188" t="s">
        <v>46</v>
      </c>
      <c r="B23" s="189"/>
      <c r="C23" s="189"/>
      <c r="D23" s="189"/>
      <c r="E23" s="189"/>
      <c r="F23" s="189"/>
      <c r="G23" s="189"/>
      <c r="H23" s="279">
        <v>0</v>
      </c>
      <c r="I23" s="190">
        <v>12728583.199999999</v>
      </c>
      <c r="J23" s="191">
        <v>13240574.68</v>
      </c>
      <c r="K23" s="279">
        <v>0</v>
      </c>
      <c r="L23" s="190">
        <v>12120371.99</v>
      </c>
      <c r="M23" s="191">
        <v>12728583.199999999</v>
      </c>
      <c r="N23" s="279">
        <v>0</v>
      </c>
      <c r="O23" s="190">
        <v>12941517.73</v>
      </c>
      <c r="P23" s="191">
        <v>12120371.99</v>
      </c>
      <c r="Q23" s="279">
        <v>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189"/>
      <c r="H24" s="279">
        <v>521892.63</v>
      </c>
      <c r="I24" s="190">
        <v>548784.99</v>
      </c>
      <c r="J24" s="191">
        <v>408005.67</v>
      </c>
      <c r="K24" s="279">
        <v>549785.72</v>
      </c>
      <c r="L24" s="190">
        <v>536819.05000000005</v>
      </c>
      <c r="M24" s="191">
        <v>548784.99</v>
      </c>
      <c r="N24" s="279">
        <v>63714.87</v>
      </c>
      <c r="O24" s="190">
        <v>344975.81</v>
      </c>
      <c r="P24" s="191">
        <v>536819.05000000005</v>
      </c>
      <c r="Q24" s="279">
        <v>150000</v>
      </c>
      <c r="R24" s="190">
        <v>408005.67</v>
      </c>
      <c r="S24" s="191">
        <v>344975.81</v>
      </c>
      <c r="T24" s="279">
        <v>1511677.95</v>
      </c>
      <c r="U24" s="190">
        <v>128208.38666666699</v>
      </c>
      <c r="V24" s="191">
        <v>26303.796666666702</v>
      </c>
    </row>
    <row r="25" spans="1:22" ht="18.399999999999999" customHeight="1" thickBot="1" x14ac:dyDescent="0.25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1552104.45</v>
      </c>
      <c r="I26" s="197"/>
      <c r="J26" s="197"/>
      <c r="K26" s="196">
        <f>SUM(K22:K25)</f>
        <v>1059351.3399999999</v>
      </c>
      <c r="L26" s="197"/>
      <c r="M26" s="198"/>
      <c r="N26" s="197">
        <f>SUM(N22:N25)</f>
        <v>63714.87</v>
      </c>
      <c r="O26" s="197"/>
      <c r="P26" s="197"/>
      <c r="Q26" s="196">
        <f>SUM(Q22:Q25)</f>
        <v>150000</v>
      </c>
      <c r="R26" s="197"/>
      <c r="S26" s="198"/>
      <c r="T26" s="196">
        <f>SUM(T22:T25)</f>
        <v>2204273.9699999997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124905.02</v>
      </c>
      <c r="I27" s="199"/>
      <c r="J27" s="200"/>
      <c r="K27" s="281">
        <v>0</v>
      </c>
      <c r="L27" s="199">
        <v>10122961.629999999</v>
      </c>
      <c r="M27" s="200">
        <v>6628334.5600000005</v>
      </c>
      <c r="N27" s="281">
        <v>0</v>
      </c>
      <c r="O27" s="199">
        <v>6248838.1500000004</v>
      </c>
      <c r="P27" s="200">
        <v>10122961.629999999</v>
      </c>
      <c r="Q27" s="281">
        <v>1252.01</v>
      </c>
      <c r="R27" s="199">
        <v>6834216</v>
      </c>
      <c r="S27" s="200">
        <v>6248838.1500000004</v>
      </c>
      <c r="T27" s="281">
        <v>0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622154.91</v>
      </c>
      <c r="I28" s="194">
        <v>0</v>
      </c>
      <c r="J28" s="195">
        <v>0</v>
      </c>
      <c r="K28" s="280">
        <v>318927.42</v>
      </c>
      <c r="L28" s="194">
        <v>0</v>
      </c>
      <c r="M28" s="195">
        <v>0</v>
      </c>
      <c r="N28" s="280">
        <v>183446.77</v>
      </c>
      <c r="O28" s="194">
        <v>0</v>
      </c>
      <c r="P28" s="195">
        <v>0</v>
      </c>
      <c r="Q28" s="280">
        <v>402330</v>
      </c>
      <c r="R28" s="194">
        <v>0</v>
      </c>
      <c r="S28" s="195">
        <v>0</v>
      </c>
      <c r="T28" s="280">
        <v>744605.16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2299164.38</v>
      </c>
      <c r="I29" s="207"/>
      <c r="J29" s="207"/>
      <c r="K29" s="206">
        <f>SUM(K26:K28)</f>
        <v>1378278.7599999998</v>
      </c>
      <c r="L29" s="207"/>
      <c r="M29" s="208"/>
      <c r="N29" s="207">
        <f>SUM(N26:N28)</f>
        <v>247161.63999999998</v>
      </c>
      <c r="O29" s="207"/>
      <c r="P29" s="207"/>
      <c r="Q29" s="206">
        <f>SUM(Q26:Q28)</f>
        <v>553582.01</v>
      </c>
      <c r="R29" s="207"/>
      <c r="S29" s="208"/>
      <c r="T29" s="206">
        <f>SUM(T26:T28)</f>
        <v>2948879.13</v>
      </c>
      <c r="U29" s="207"/>
      <c r="V29" s="208"/>
    </row>
    <row r="30" spans="1:22" ht="16.899999999999999" customHeight="1" x14ac:dyDescent="0.2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DAVERDISSE</v>
      </c>
      <c r="H1" s="153"/>
      <c r="I1" s="54" t="s">
        <v>40</v>
      </c>
      <c r="J1" s="67">
        <f>Coordonnées!R1</f>
        <v>84016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1" t="s">
        <v>71</v>
      </c>
      <c r="F5" s="222"/>
      <c r="G5" s="222"/>
      <c r="H5" s="222"/>
      <c r="I5" s="222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 x14ac:dyDescent="0.2">
      <c r="A8" s="223" t="s">
        <v>36</v>
      </c>
      <c r="B8" s="224"/>
      <c r="C8" s="224"/>
      <c r="D8" s="225"/>
      <c r="E8" s="282">
        <v>269706.81</v>
      </c>
      <c r="F8" s="282">
        <v>59742.66</v>
      </c>
      <c r="G8" s="282">
        <v>57820</v>
      </c>
      <c r="H8" s="282">
        <v>62625</v>
      </c>
      <c r="I8" s="282">
        <v>272309.53000000003</v>
      </c>
    </row>
    <row r="9" spans="1:10" ht="30" customHeight="1" x14ac:dyDescent="0.2">
      <c r="A9" s="212" t="s">
        <v>19</v>
      </c>
      <c r="B9" s="213"/>
      <c r="C9" s="213"/>
      <c r="D9" s="214"/>
      <c r="E9" s="282">
        <v>879306.93</v>
      </c>
      <c r="F9" s="282">
        <v>899762.41</v>
      </c>
      <c r="G9" s="282">
        <v>915132.42</v>
      </c>
      <c r="H9" s="282">
        <v>983558.64</v>
      </c>
      <c r="I9" s="282">
        <v>1083657.3899999999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213709.35</v>
      </c>
      <c r="F10" s="282">
        <v>209961.06</v>
      </c>
      <c r="G10" s="282">
        <v>194641.4</v>
      </c>
      <c r="H10" s="282">
        <v>189617.62</v>
      </c>
      <c r="I10" s="282">
        <v>193280.12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720802.75</v>
      </c>
      <c r="F11" s="282">
        <v>716123.31</v>
      </c>
      <c r="G11" s="282">
        <v>751486.59</v>
      </c>
      <c r="H11" s="282">
        <v>721655.18</v>
      </c>
      <c r="I11" s="282">
        <v>826993.83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21197.46</v>
      </c>
      <c r="F12" s="282">
        <v>18734</v>
      </c>
      <c r="G12" s="282">
        <v>26169</v>
      </c>
      <c r="H12" s="282">
        <v>25099</v>
      </c>
      <c r="I12" s="282">
        <v>26724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461903.24</v>
      </c>
      <c r="F13" s="282">
        <v>426259.65</v>
      </c>
      <c r="G13" s="282">
        <v>478169.34</v>
      </c>
      <c r="H13" s="282">
        <v>500899.34</v>
      </c>
      <c r="I13" s="282">
        <v>547559.96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269703.17</v>
      </c>
      <c r="F14" s="282">
        <v>246132.44</v>
      </c>
      <c r="G14" s="282">
        <v>247904.59</v>
      </c>
      <c r="H14" s="282">
        <v>265428.37</v>
      </c>
      <c r="I14" s="282">
        <v>312209.98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259904.09</v>
      </c>
      <c r="F15" s="282">
        <v>259820.1</v>
      </c>
      <c r="G15" s="282">
        <v>268172.53999999998</v>
      </c>
      <c r="H15" s="282">
        <v>256880.16</v>
      </c>
      <c r="I15" s="282">
        <v>302224.90999999997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49324.25</v>
      </c>
      <c r="F17" s="282">
        <v>58448.97</v>
      </c>
      <c r="G17" s="282">
        <v>57644.94</v>
      </c>
      <c r="H17" s="282">
        <v>58142.52</v>
      </c>
      <c r="I17" s="282">
        <v>34584.06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274152.11</v>
      </c>
      <c r="F18" s="282">
        <v>234000</v>
      </c>
      <c r="G18" s="282">
        <v>260500</v>
      </c>
      <c r="H18" s="282">
        <v>241700</v>
      </c>
      <c r="I18" s="282">
        <v>275278.53999999998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185205.45</v>
      </c>
      <c r="F19" s="282">
        <v>184585.96</v>
      </c>
      <c r="G19" s="282">
        <v>198759.2</v>
      </c>
      <c r="H19" s="282">
        <v>219219.73</v>
      </c>
      <c r="I19" s="282">
        <v>226273.07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21600</v>
      </c>
      <c r="F20" s="282">
        <v>19800</v>
      </c>
      <c r="G20" s="282">
        <v>23324.99</v>
      </c>
      <c r="H20" s="282">
        <v>14967.9</v>
      </c>
      <c r="I20" s="282">
        <v>18867.900000000001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350</v>
      </c>
      <c r="F21" s="282">
        <v>280</v>
      </c>
      <c r="G21" s="282">
        <v>280</v>
      </c>
      <c r="H21" s="282">
        <v>560</v>
      </c>
      <c r="I21" s="282">
        <v>560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DAVERDISSE</v>
      </c>
      <c r="H1" s="153"/>
      <c r="I1" s="54" t="s">
        <v>40</v>
      </c>
      <c r="J1" s="67">
        <f>Coordonnées!R1</f>
        <v>84016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8" t="s">
        <v>72</v>
      </c>
      <c r="F5" s="229"/>
      <c r="G5" s="229"/>
      <c r="H5" s="229"/>
      <c r="I5" s="229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 x14ac:dyDescent="0.2">
      <c r="A8" s="223" t="s">
        <v>36</v>
      </c>
      <c r="B8" s="224"/>
      <c r="C8" s="224"/>
      <c r="D8" s="225"/>
      <c r="E8" s="282">
        <v>3391196.6</v>
      </c>
      <c r="F8" s="282">
        <v>3386715.11</v>
      </c>
      <c r="G8" s="282">
        <v>3350847.84</v>
      </c>
      <c r="H8" s="282">
        <v>3849799.33</v>
      </c>
      <c r="I8" s="282">
        <v>3753477.76</v>
      </c>
    </row>
    <row r="9" spans="1:10" ht="30" customHeight="1" x14ac:dyDescent="0.2">
      <c r="A9" s="212" t="s">
        <v>19</v>
      </c>
      <c r="B9" s="213"/>
      <c r="C9" s="213"/>
      <c r="D9" s="214"/>
      <c r="E9" s="282">
        <v>85682.29</v>
      </c>
      <c r="F9" s="282">
        <v>85446.74</v>
      </c>
      <c r="G9" s="282">
        <v>88168.68</v>
      </c>
      <c r="H9" s="282">
        <v>30302.61</v>
      </c>
      <c r="I9" s="282">
        <v>42453.279999999999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4765.97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146536.65</v>
      </c>
      <c r="F11" s="282">
        <v>144993.35</v>
      </c>
      <c r="G11" s="282">
        <v>149376.01999999999</v>
      </c>
      <c r="H11" s="282">
        <v>20778.900000000001</v>
      </c>
      <c r="I11" s="282">
        <v>20495.099999999999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26847.31</v>
      </c>
      <c r="F12" s="282">
        <v>27043.31</v>
      </c>
      <c r="G12" s="282">
        <v>26989.31</v>
      </c>
      <c r="H12" s="282">
        <v>26233.03</v>
      </c>
      <c r="I12" s="282">
        <v>28122.92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1138454.4099999999</v>
      </c>
      <c r="F13" s="282">
        <v>834177.28</v>
      </c>
      <c r="G13" s="282">
        <v>980121.38</v>
      </c>
      <c r="H13" s="282">
        <v>831241.19</v>
      </c>
      <c r="I13" s="282">
        <v>965038.41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120289.72</v>
      </c>
      <c r="F14" s="282">
        <v>115952.63</v>
      </c>
      <c r="G14" s="282">
        <v>116059.16</v>
      </c>
      <c r="H14" s="282">
        <v>71260</v>
      </c>
      <c r="I14" s="282">
        <v>71780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87046.92</v>
      </c>
      <c r="F15" s="282">
        <v>88703.48</v>
      </c>
      <c r="G15" s="282">
        <v>87333.63</v>
      </c>
      <c r="H15" s="282">
        <v>38427</v>
      </c>
      <c r="I15" s="282">
        <v>36408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23440</v>
      </c>
      <c r="F18" s="282">
        <v>23200</v>
      </c>
      <c r="G18" s="282">
        <v>21581.71</v>
      </c>
      <c r="H18" s="282">
        <v>21581.71</v>
      </c>
      <c r="I18" s="282">
        <v>23082.959999999999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3852.46</v>
      </c>
      <c r="F19" s="282">
        <v>3700</v>
      </c>
      <c r="G19" s="282">
        <v>4463.88</v>
      </c>
      <c r="H19" s="282">
        <v>2100</v>
      </c>
      <c r="I19" s="282">
        <v>2100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780.09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DAVERDISSE</v>
      </c>
      <c r="H1" s="153"/>
      <c r="I1" s="54" t="s">
        <v>40</v>
      </c>
      <c r="J1" s="67">
        <f>Coordonnées!R1</f>
        <v>84016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0" t="s">
        <v>73</v>
      </c>
      <c r="F5" s="231"/>
      <c r="G5" s="231"/>
      <c r="H5" s="231"/>
      <c r="I5" s="231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 x14ac:dyDescent="0.2">
      <c r="A8" s="223" t="s">
        <v>36</v>
      </c>
      <c r="B8" s="224"/>
      <c r="C8" s="224"/>
      <c r="D8" s="225"/>
      <c r="E8" s="282">
        <v>121840</v>
      </c>
      <c r="F8" s="282">
        <v>0</v>
      </c>
      <c r="G8" s="282">
        <v>0</v>
      </c>
      <c r="H8" s="282">
        <v>0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101542.39999999999</v>
      </c>
      <c r="F9" s="282">
        <v>17500</v>
      </c>
      <c r="G9" s="282">
        <v>2500</v>
      </c>
      <c r="H9" s="282">
        <v>28100</v>
      </c>
      <c r="I9" s="282">
        <v>1498315.11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946766.63</v>
      </c>
      <c r="F11" s="282">
        <v>470902.17</v>
      </c>
      <c r="G11" s="282">
        <v>174411.64</v>
      </c>
      <c r="H11" s="282">
        <v>169080</v>
      </c>
      <c r="I11" s="282">
        <v>1051454.02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50000</v>
      </c>
      <c r="F13" s="282">
        <v>58500</v>
      </c>
      <c r="G13" s="282">
        <v>5000</v>
      </c>
      <c r="H13" s="282">
        <v>60000</v>
      </c>
      <c r="I13" s="282">
        <v>53000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69500</v>
      </c>
      <c r="F14" s="282">
        <v>7500</v>
      </c>
      <c r="G14" s="282">
        <v>6000</v>
      </c>
      <c r="H14" s="282">
        <v>159730</v>
      </c>
      <c r="I14" s="282">
        <v>180000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716803.2</v>
      </c>
      <c r="F15" s="282">
        <v>764626.59</v>
      </c>
      <c r="G15" s="282">
        <v>0</v>
      </c>
      <c r="H15" s="282">
        <v>0</v>
      </c>
      <c r="I15" s="282">
        <v>3200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158975</v>
      </c>
      <c r="F19" s="282">
        <v>59250</v>
      </c>
      <c r="G19" s="282">
        <v>59250</v>
      </c>
      <c r="H19" s="282">
        <v>60300</v>
      </c>
      <c r="I19" s="282">
        <v>45300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2600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75120</v>
      </c>
      <c r="I21" s="282">
        <v>92000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DAVERDISSE</v>
      </c>
      <c r="H1" s="153"/>
      <c r="I1" s="54" t="s">
        <v>40</v>
      </c>
      <c r="J1" s="67">
        <f>Coordonnées!R1</f>
        <v>84016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2" t="s">
        <v>74</v>
      </c>
      <c r="F5" s="233"/>
      <c r="G5" s="233"/>
      <c r="H5" s="233"/>
      <c r="I5" s="233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 x14ac:dyDescent="0.2">
      <c r="A8" s="223" t="s">
        <v>36</v>
      </c>
      <c r="B8" s="224"/>
      <c r="C8" s="224"/>
      <c r="D8" s="225"/>
      <c r="E8" s="282">
        <v>868899.93</v>
      </c>
      <c r="F8" s="282">
        <v>318927.42</v>
      </c>
      <c r="G8" s="282">
        <v>183446.77</v>
      </c>
      <c r="H8" s="282">
        <v>403582.01</v>
      </c>
      <c r="I8" s="282">
        <v>744605.16</v>
      </c>
    </row>
    <row r="9" spans="1:10" ht="30" customHeight="1" x14ac:dyDescent="0.2">
      <c r="A9" s="212" t="s">
        <v>19</v>
      </c>
      <c r="B9" s="213"/>
      <c r="C9" s="213"/>
      <c r="D9" s="214"/>
      <c r="E9" s="282">
        <v>25000</v>
      </c>
      <c r="F9" s="282">
        <v>0</v>
      </c>
      <c r="G9" s="282">
        <v>0</v>
      </c>
      <c r="H9" s="282">
        <v>0</v>
      </c>
      <c r="I9" s="282">
        <v>1507925.11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719926.63</v>
      </c>
      <c r="F11" s="282">
        <v>294724.75</v>
      </c>
      <c r="G11" s="282">
        <v>63714.87</v>
      </c>
      <c r="H11" s="282">
        <v>0</v>
      </c>
      <c r="I11" s="282">
        <v>516348.86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0</v>
      </c>
      <c r="F14" s="282">
        <v>0</v>
      </c>
      <c r="G14" s="282">
        <v>0</v>
      </c>
      <c r="H14" s="282">
        <v>150000</v>
      </c>
      <c r="I14" s="282">
        <v>180000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677837.82</v>
      </c>
      <c r="F15" s="282">
        <v>764626.59</v>
      </c>
      <c r="G15" s="282">
        <v>0</v>
      </c>
      <c r="H15" s="282">
        <v>0</v>
      </c>
      <c r="I15" s="282">
        <v>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7500</v>
      </c>
      <c r="F19" s="282">
        <v>0</v>
      </c>
      <c r="G19" s="282">
        <v>0</v>
      </c>
      <c r="H19" s="282">
        <v>0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  <row r="55" spans="8:8" x14ac:dyDescent="0.2">
      <c r="H55" s="283">
        <v>0.01</v>
      </c>
    </row>
    <row r="64" spans="8:8" x14ac:dyDescent="0.2">
      <c r="H64" s="283">
        <v>0.01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DAVERDISSE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84016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 x14ac:dyDescent="0.2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 x14ac:dyDescent="0.2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 x14ac:dyDescent="0.2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 x14ac:dyDescent="0.2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 x14ac:dyDescent="0.2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 x14ac:dyDescent="0.2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 x14ac:dyDescent="0.2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 x14ac:dyDescent="0.2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 x14ac:dyDescent="0.2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 x14ac:dyDescent="0.2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 x14ac:dyDescent="0.2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 x14ac:dyDescent="0.2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 x14ac:dyDescent="0.2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 x14ac:dyDescent="0.2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 x14ac:dyDescent="0.2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 x14ac:dyDescent="0.2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 x14ac:dyDescent="0.2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 x14ac:dyDescent="0.2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 x14ac:dyDescent="0.2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 x14ac:dyDescent="0.2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 x14ac:dyDescent="0.2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 x14ac:dyDescent="0.2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 x14ac:dyDescent="0.2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 x14ac:dyDescent="0.2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 x14ac:dyDescent="0.2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 x14ac:dyDescent="0.2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 x14ac:dyDescent="0.2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 x14ac:dyDescent="0.2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 x14ac:dyDescent="0.2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 x14ac:dyDescent="0.2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 x14ac:dyDescent="0.2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 x14ac:dyDescent="0.2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 x14ac:dyDescent="0.2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 x14ac:dyDescent="0.2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 x14ac:dyDescent="0.2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 x14ac:dyDescent="0.2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 x14ac:dyDescent="0.2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 x14ac:dyDescent="0.2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 x14ac:dyDescent="0.2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 x14ac:dyDescent="0.2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 x14ac:dyDescent="0.2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 x14ac:dyDescent="0.2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 x14ac:dyDescent="0.2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 x14ac:dyDescent="0.2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DAVERDISSE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84016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 x14ac:dyDescent="0.2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 x14ac:dyDescent="0.2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 x14ac:dyDescent="0.2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 x14ac:dyDescent="0.2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 x14ac:dyDescent="0.2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 x14ac:dyDescent="0.2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 x14ac:dyDescent="0.2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 x14ac:dyDescent="0.2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 x14ac:dyDescent="0.2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 x14ac:dyDescent="0.2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 x14ac:dyDescent="0.2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 x14ac:dyDescent="0.2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Cécile Kiebooms</cp:lastModifiedBy>
  <cp:lastPrinted>2019-04-29T14:14:47Z</cp:lastPrinted>
  <dcterms:created xsi:type="dcterms:W3CDTF">2006-02-10T09:03:57Z</dcterms:created>
  <dcterms:modified xsi:type="dcterms:W3CDTF">2022-12-16T14:32:23Z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