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NSEIL PDF\"/>
    </mc:Choice>
  </mc:AlternateContent>
  <xr:revisionPtr revIDLastSave="0" documentId="13_ncr:1_{B0C2125E-0876-4B6A-891E-AAA0C9A61954}" xr6:coauthVersionLast="47" xr6:coauthVersionMax="47" xr10:uidLastSave="{00000000-0000-0000-0000-000000000000}"/>
  <bookViews>
    <workbookView xWindow="-120" yWindow="-120" windowWidth="24240" windowHeight="1314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T9" i="23" l="1"/>
  <c r="Q9" i="23"/>
  <c r="N9" i="23"/>
  <c r="H9" i="23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<sst xmlns="http://schemas.openxmlformats.org/spreadsheetml/2006/main" count="199" uniqueCount="103">
  <si>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</si>
  <si>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</si>
  <si>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</si>
  <si>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</si>
  <si>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</si>
  <si>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</si>
  <si>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</si>
  <si>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</si>
  <si>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</si>
  <si>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</si>
  <si>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</si>
  <si>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</si>
  <si>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</si>
  <si>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</si>
  <si>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</si>
  <si>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</si>
  <si>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</si>
  <si>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</si>
  <si>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</si>
  <si>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</si>
  <si>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</si>
  <si>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</si>
  <si>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</si>
  <si>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</si>
  <si>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</si>
  <si>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</si>
  <si>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</si>
  <si>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</si>
  <si>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</si>
  <si>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</si>
  <si>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</si>
  <si>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</si>
  <si>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</si>
  <si>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</si>
  <si>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</si>
  <si>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</si>
  <si>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</si>
  <si>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</si>
  <si>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</si>
  <si>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</si>
  <si>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</si>
  <si>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</si>
  <si>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</si>
  <si>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</si>
  <si>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</si>
  <si>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</si>
  <si>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</si>
  <si>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</si>
  <si>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</si>
  <si>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</si>
  <si>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</si>
  <si>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</si>
  <si>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</si>
  <si>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</si>
  <si>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</si>
  <si>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</si>
  <si>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</si>
  <si>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</si>
  <si>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</si>
  <si>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</si>
  <si>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</si>
  <si>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</si>
  <si>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</si>
  <si>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</si>
  <si>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</si>
  <si>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</si>
  <si>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</si>
  <si>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</si>
  <si>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</si>
  <si>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</si>
  <si>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</si>
  <si>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</si>
  <si>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</si>
  <si>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</si>
  <si>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</si>
  <si>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</si>
  <si>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</si>
  <si>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</si>
  <si>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</si>
  <si>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</si>
  <si>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</si>
  <si>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DAVERDISSE</t>
  </si>
  <si>
    <t>GRAND PLACE, 1</t>
  </si>
  <si>
    <t>6929 HAUT-FAYS</t>
  </si>
  <si>
    <t>www.daverdisse.be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</si>
  <si>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</si>
  <si>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</si>
  <si>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</si>
  <si>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</si>
  <si>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10/11/2021</t>
  </si>
  <si>
    <t>22/12/2021</t>
  </si>
  <si>
    <t>Budget</t>
  </si>
  <si>
    <t>Cécile KIEBOOMS</t>
  </si>
  <si>
    <t>061588195</t>
  </si>
  <si>
    <t>061587137</t>
  </si>
  <si>
    <t>cecile.kiebooms@daverdisse.be</t>
  </si>
  <si>
    <t>Martine TRZNADEL</t>
  </si>
  <si>
    <t>061510151</t>
  </si>
  <si>
    <t>martine.trznadel@daverdisse.be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</si>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</sst>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10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3" fillId="0" borderId="0" xfId="0" applyFont="1"/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0" fillId="0" borderId="0" xfId="0" applyFont="1" applyBorder="1"/>
    <xf numFmtId="0" fontId="13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1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vertical="center"/>
    </xf>
    <xf numFmtId="167" fontId="14" fillId="0" borderId="0" xfId="5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 readingOrder="1"/>
    </xf>
    <xf numFmtId="0" fontId="28" fillId="0" borderId="0" xfId="0" applyFont="1"/>
    <xf numFmtId="0" fontId="2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11" fillId="7" borderId="16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5" fillId="12" borderId="5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67" fontId="14" fillId="6" borderId="17" xfId="5" applyNumberFormat="1" applyFont="1" applyFill="1" applyBorder="1" applyAlignment="1">
      <alignment horizontal="center" vertical="center"/>
    </xf>
    <xf numFmtId="167" fontId="14" fillId="6" borderId="18" xfId="5" applyNumberFormat="1" applyFont="1" applyFill="1" applyBorder="1" applyAlignment="1">
      <alignment horizontal="center" vertical="center"/>
    </xf>
    <xf numFmtId="167" fontId="14" fillId="6" borderId="19" xfId="5" applyNumberFormat="1" applyFont="1" applyFill="1" applyBorder="1" applyAlignment="1">
      <alignment horizontal="center" vertical="center"/>
    </xf>
    <xf numFmtId="167" fontId="14" fillId="14" borderId="17" xfId="5" applyNumberFormat="1" applyFont="1" applyFill="1" applyBorder="1" applyAlignment="1">
      <alignment horizontal="center" vertical="center"/>
    </xf>
    <xf numFmtId="167" fontId="14" fillId="14" borderId="18" xfId="5" applyNumberFormat="1" applyFont="1" applyFill="1" applyBorder="1" applyAlignment="1">
      <alignment horizontal="center" vertical="center"/>
    </xf>
    <xf numFmtId="167" fontId="14" fillId="14" borderId="19" xfId="5" applyNumberFormat="1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left" vertical="center"/>
    </xf>
    <xf numFmtId="0" fontId="14" fillId="15" borderId="18" xfId="0" applyFont="1" applyFill="1" applyBorder="1" applyAlignment="1">
      <alignment horizontal="left" vertical="center"/>
    </xf>
    <xf numFmtId="0" fontId="14" fillId="15" borderId="19" xfId="0" applyFont="1" applyFill="1" applyBorder="1" applyAlignment="1">
      <alignment horizontal="left" vertical="center"/>
    </xf>
    <xf numFmtId="0" fontId="15" fillId="14" borderId="17" xfId="0" applyFont="1" applyFill="1" applyBorder="1" applyAlignment="1">
      <alignment horizontal="left" vertical="center" wrapText="1"/>
    </xf>
    <xf numFmtId="0" fontId="15" fillId="14" borderId="18" xfId="0" applyFont="1" applyFill="1" applyBorder="1" applyAlignment="1">
      <alignment horizontal="left" vertical="center" wrapText="1"/>
    </xf>
    <xf numFmtId="0" fontId="15" fillId="14" borderId="19" xfId="0" applyFont="1" applyFill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1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4" fillId="13" borderId="5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5" fillId="13" borderId="5" xfId="0" applyFont="1" applyFill="1" applyBorder="1" applyAlignment="1">
      <alignment horizontal="right" vertical="center"/>
    </xf>
    <xf numFmtId="0" fontId="15" fillId="13" borderId="15" xfId="0" applyFont="1" applyFill="1" applyBorder="1" applyAlignment="1">
      <alignment horizontal="right" vertical="center"/>
    </xf>
    <xf numFmtId="0" fontId="15" fillId="13" borderId="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5" fontId="12" fillId="2" borderId="9" xfId="5" applyNumberFormat="1" applyFont="1" applyFill="1" applyBorder="1" applyAlignment="1">
      <alignment vertical="center"/>
    </xf>
    <xf numFmtId="165" fontId="12" fillId="2" borderId="2" xfId="5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2" fillId="2" borderId="0" xfId="5" applyNumberFormat="1" applyFont="1" applyFill="1" applyBorder="1" applyAlignment="1">
      <alignment vertical="center"/>
    </xf>
    <xf numFmtId="165" fontId="12" fillId="2" borderId="3" xfId="5" applyNumberFormat="1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5" fontId="12" fillId="2" borderId="21" xfId="5" applyNumberFormat="1" applyFont="1" applyFill="1" applyBorder="1" applyAlignment="1">
      <alignment vertical="center"/>
    </xf>
    <xf numFmtId="165" fontId="12" fillId="2" borderId="22" xfId="5" applyNumberFormat="1" applyFont="1" applyFill="1" applyBorder="1" applyAlignment="1">
      <alignment vertical="center"/>
    </xf>
    <xf numFmtId="165" fontId="12" fillId="15" borderId="17" xfId="5" applyNumberFormat="1" applyFont="1" applyFill="1" applyBorder="1" applyAlignment="1">
      <alignment vertical="center"/>
    </xf>
    <xf numFmtId="165" fontId="12" fillId="15" borderId="18" xfId="5" applyNumberFormat="1" applyFont="1" applyFill="1" applyBorder="1" applyAlignment="1">
      <alignment vertical="center"/>
    </xf>
    <xf numFmtId="165" fontId="12" fillId="15" borderId="19" xfId="5" applyNumberFormat="1" applyFont="1" applyFill="1" applyBorder="1" applyAlignment="1">
      <alignment vertical="center"/>
    </xf>
    <xf numFmtId="165" fontId="12" fillId="2" borderId="23" xfId="5" applyNumberFormat="1" applyFont="1" applyFill="1" applyBorder="1" applyAlignment="1">
      <alignment vertical="center"/>
    </xf>
    <xf numFmtId="165" fontId="12" fillId="2" borderId="13" xfId="5" applyNumberFormat="1" applyFont="1" applyFill="1" applyBorder="1" applyAlignment="1">
      <alignment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9" borderId="17" xfId="0" applyFont="1" applyFill="1" applyBorder="1" applyAlignment="1">
      <alignment horizontal="left" vertical="center"/>
    </xf>
    <xf numFmtId="0" fontId="14" fillId="19" borderId="18" xfId="0" applyFont="1" applyFill="1" applyBorder="1" applyAlignment="1">
      <alignment horizontal="left" vertical="center"/>
    </xf>
    <xf numFmtId="165" fontId="12" fillId="19" borderId="17" xfId="5" applyNumberFormat="1" applyFont="1" applyFill="1" applyBorder="1" applyAlignment="1">
      <alignment vertical="center"/>
    </xf>
    <xf numFmtId="165" fontId="12" fillId="19" borderId="18" xfId="5" applyNumberFormat="1" applyFont="1" applyFill="1" applyBorder="1" applyAlignment="1">
      <alignment vertical="center"/>
    </xf>
    <xf numFmtId="165" fontId="12" fillId="19" borderId="19" xfId="5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19" borderId="19" xfId="0" applyFont="1" applyFill="1" applyBorder="1" applyAlignment="1">
      <alignment horizontal="left" vertical="center"/>
    </xf>
    <xf numFmtId="0" fontId="14" fillId="0" borderId="7" xfId="0" applyFont="1" applyBorder="1" applyAlignment="1"/>
    <xf numFmtId="0" fontId="14" fillId="0" borderId="0" xfId="0" applyFont="1" applyBorder="1" applyAlignment="1"/>
    <xf numFmtId="0" fontId="14" fillId="0" borderId="3" xfId="0" applyFont="1" applyBorder="1" applyAlignment="1"/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9" fillId="21" borderId="1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 applyBorder="1"/>
    <xf numFmtId="0" fontId="14" fillId="24" borderId="3" xfId="0" applyFont="1" applyFill="1" applyBorder="1"/>
    <xf numFmtId="0" fontId="14" fillId="24" borderId="11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18" borderId="16" xfId="0" applyNumberFormat="1" applyFont="1" applyFill="1" applyBorder="1" applyAlignment="1">
      <alignment horizontal="center" vertical="center"/>
    </xf>
    <xf numFmtId="4" fontId="12" fillId="2" borderId="10" xfId="5" applyNumberFormat="1" applyFont="1" applyFill="1" applyBorder="1" applyAlignment="1">
      <alignment vertical="center"/>
    </xf>
    <xf numFmtId="4" fontId="12" fillId="2" borderId="7" xfId="5" applyNumberFormat="1" applyFont="1" applyFill="1" applyBorder="1" applyAlignment="1">
      <alignment vertical="center"/>
    </xf>
    <xf numFmtId="4" fontId="12" fillId="2" borderId="20" xfId="5" applyNumberFormat="1" applyFont="1" applyFill="1" applyBorder="1" applyAlignment="1">
      <alignment vertical="center"/>
    </xf>
    <xf numFmtId="4" fontId="12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23849.759999999776</c:v>
                </c:pt>
                <c:pt idx="1">
                  <c:v>31330.399999999907</c:v>
                </c:pt>
                <c:pt idx="2">
                  <c:v>16387.899999999907</c:v>
                </c:pt>
                <c:pt idx="3">
                  <c:v>2150.7400000002235</c:v>
                </c:pt>
                <c:pt idx="4">
                  <c:v>25314.300000000279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1373327.6599999992</c:v>
                </c:pt>
                <c:pt idx="1">
                  <c:v>1397260.8399999999</c:v>
                </c:pt>
                <c:pt idx="2">
                  <c:v>1381047.31</c:v>
                </c:pt>
                <c:pt idx="3">
                  <c:v>1344936.6000000006</c:v>
                </c:pt>
                <c:pt idx="4">
                  <c:v>1349095.3100000005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3286428.63</c:v>
                </c:pt>
                <c:pt idx="1">
                  <c:v>3414583.8000000003</c:v>
                </c:pt>
                <c:pt idx="2">
                  <c:v>3333650.56</c:v>
                </c:pt>
                <c:pt idx="3">
                  <c:v>3480005.01</c:v>
                </c:pt>
                <c:pt idx="4">
                  <c:v>3540353.46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3310278.3899999997</c:v>
                </c:pt>
                <c:pt idx="1">
                  <c:v>3445914.2</c:v>
                </c:pt>
                <c:pt idx="2">
                  <c:v>3350038.46</c:v>
                </c:pt>
                <c:pt idx="3">
                  <c:v>3482155.75</c:v>
                </c:pt>
                <c:pt idx="4">
                  <c:v>3565667.7600000002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3100030.25</c:v>
                </c:pt>
                <c:pt idx="1">
                  <c:v>2046187.23</c:v>
                </c:pt>
                <c:pt idx="2">
                  <c:v>1378278.76</c:v>
                </c:pt>
                <c:pt idx="3">
                  <c:v>247161.64</c:v>
                </c:pt>
                <c:pt idx="4">
                  <c:v>552330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2689553.6100000003</c:v>
                </c:pt>
                <c:pt idx="1">
                  <c:v>1552104.45</c:v>
                </c:pt>
                <c:pt idx="2">
                  <c:v>1059351.3399999999</c:v>
                </c:pt>
                <c:pt idx="3">
                  <c:v>63714.87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DAVERDISSE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84016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899999999999999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899999999999999" customHeight="1">
      <c r="A8" s="46"/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60"/>
    </row>
    <row r="9" spans="1:19" ht="16.899999999999999" customHeight="1">
      <c r="A9" s="46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46"/>
    </row>
    <row r="10" spans="1:19" ht="16.899999999999999" customHeight="1">
      <c r="A10" s="46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46"/>
    </row>
    <row r="11" spans="1:19" ht="16.899999999999999" customHeight="1">
      <c r="A11" s="46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50"/>
    </row>
    <row r="12" spans="1:19" ht="16.899999999999999" customHeight="1">
      <c r="A12" s="46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51"/>
    </row>
    <row r="13" spans="1:19" ht="16.899999999999999" customHeight="1">
      <c r="A13" s="46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7"/>
      <c r="S13" s="51"/>
    </row>
    <row r="14" spans="1:19" ht="16.899999999999999" customHeight="1">
      <c r="A14" s="46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51"/>
    </row>
    <row r="15" spans="1:19" ht="16.899999999999999" customHeight="1">
      <c r="A15" s="52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51"/>
    </row>
    <row r="16" spans="1:19" ht="16.899999999999999" customHeight="1">
      <c r="A16" s="4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51"/>
    </row>
    <row r="17" spans="1:19" ht="16.899999999999999" customHeight="1">
      <c r="A17" s="46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51"/>
    </row>
    <row r="18" spans="1:19" ht="16.899999999999999" customHeight="1">
      <c r="A18" s="46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50"/>
    </row>
    <row r="19" spans="1:19" s="49" customFormat="1" ht="16.899999999999999" customHeight="1">
      <c r="A19" s="52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/>
      <c r="S19" s="53"/>
    </row>
    <row r="20" spans="1:19" s="49" customFormat="1" ht="16.899999999999999" customHeight="1">
      <c r="A20" s="52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  <c r="S20" s="53"/>
    </row>
    <row r="21" spans="1:19" ht="16.899999999999999" customHeight="1">
      <c r="A21" s="46"/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51"/>
    </row>
    <row r="22" spans="1:19" ht="16.899999999999999" customHeight="1">
      <c r="A22" s="46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51"/>
    </row>
    <row r="23" spans="1:19" ht="16.899999999999999" customHeight="1">
      <c r="A23" s="46"/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51"/>
    </row>
    <row r="24" spans="1:19" ht="16.899999999999999" customHeight="1">
      <c r="A24" s="46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51"/>
    </row>
    <row r="25" spans="1:19" ht="16.899999999999999" customHeight="1">
      <c r="A25" s="46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51"/>
    </row>
    <row r="26" spans="1:19" ht="16.899999999999999" customHeight="1">
      <c r="A26" s="46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51"/>
    </row>
    <row r="27" spans="1:19" ht="16.899999999999999" customHeight="1">
      <c r="A27" s="54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61"/>
    </row>
    <row r="28" spans="1:19" ht="16.899999999999999" customHeight="1">
      <c r="A28" s="46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51"/>
    </row>
    <row r="29" spans="1:19" ht="16.899999999999999" customHeight="1">
      <c r="A29" s="46"/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51"/>
    </row>
    <row r="30" spans="1:19" s="49" customFormat="1" ht="16.899999999999999" customHeight="1">
      <c r="A30" s="52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0"/>
      <c r="S30" s="53"/>
    </row>
    <row r="31" spans="1:19" ht="16.899999999999999" customHeight="1">
      <c r="A31" s="46"/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51"/>
    </row>
    <row r="32" spans="1:19" ht="16.899999999999999" customHeight="1">
      <c r="A32" s="54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61"/>
    </row>
    <row r="33" spans="1:19" ht="16.899999999999999" customHeight="1">
      <c r="A33" s="54"/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61"/>
    </row>
    <row r="34" spans="1:19" s="49" customFormat="1" ht="16.899999999999999" customHeight="1">
      <c r="A34" s="52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  <c r="S34" s="53"/>
    </row>
    <row r="35" spans="1:19" ht="16.899999999999999" customHeight="1">
      <c r="A35" s="46"/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51"/>
    </row>
    <row r="36" spans="1:19" ht="16.899999999999999" customHeight="1">
      <c r="A36" s="55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6"/>
      <c r="S36" s="61"/>
    </row>
    <row r="37" spans="1:19" s="49" customFormat="1" ht="16.899999999999999" customHeight="1">
      <c r="A37" s="52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53"/>
    </row>
    <row r="38" spans="1:19" ht="16.899999999999999" customHeight="1">
      <c r="A38" s="46"/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51"/>
    </row>
    <row r="39" spans="1:19" ht="16.899999999999999" customHeight="1">
      <c r="A39" s="46"/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7"/>
      <c r="S39" s="51"/>
    </row>
    <row r="40" spans="1:19" ht="16.899999999999999" customHeight="1">
      <c r="A40" s="46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7"/>
      <c r="S40" s="51"/>
    </row>
    <row r="41" spans="1:19" ht="16.899999999999999" customHeight="1">
      <c r="A41" s="46"/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51"/>
    </row>
    <row r="42" spans="1:19" ht="16.899999999999999" customHeight="1">
      <c r="A42" s="46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51"/>
    </row>
    <row r="43" spans="1:19" ht="16.899999999999999" customHeight="1">
      <c r="A43" s="46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51"/>
    </row>
    <row r="44" spans="1:19" ht="16.899999999999999" customHeight="1">
      <c r="A44" s="54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61"/>
    </row>
    <row r="45" spans="1:19" ht="16.899999999999999" customHeight="1">
      <c r="A45" s="50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51"/>
    </row>
    <row r="46" spans="1:19" ht="16.899999999999999" customHeight="1">
      <c r="A46" s="46"/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51"/>
    </row>
    <row r="47" spans="1:19" ht="16.899999999999999" customHeight="1">
      <c r="A47" s="46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46"/>
    </row>
    <row r="48" spans="1:19" ht="16.899999999999999" customHeight="1">
      <c r="A48" s="56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9"/>
      <c r="S48" s="56"/>
    </row>
    <row r="49" spans="1:19" ht="16.899999999999999" customHeight="1">
      <c r="A49" s="56"/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56"/>
    </row>
    <row r="50" spans="1:19" ht="16.899999999999999" customHeight="1">
      <c r="A50" s="56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56"/>
    </row>
    <row r="51" spans="1:19" ht="16.899999999999999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DAVERDISSE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84016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899999999999999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899999999999999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" customHeight="1">
      <c r="A9" s="276" t="s">
        <v>51</v>
      </c>
      <c r="B9" s="276"/>
      <c r="C9" s="276"/>
      <c r="D9" s="276"/>
      <c r="E9" s="276"/>
      <c r="F9" s="277" t="s">
        <v>52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9" ht="49.9" customHeight="1">
      <c r="A10" s="276" t="s">
        <v>30</v>
      </c>
      <c r="B10" s="276"/>
      <c r="C10" s="276"/>
      <c r="D10" s="276"/>
      <c r="E10" s="276"/>
      <c r="F10" s="277" t="s">
        <v>53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ht="49.9" customHeight="1">
      <c r="A11" s="276" t="s">
        <v>54</v>
      </c>
      <c r="B11" s="276"/>
      <c r="C11" s="276"/>
      <c r="D11" s="276"/>
      <c r="E11" s="276"/>
      <c r="F11" s="277" t="s">
        <v>55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49.9" customHeight="1">
      <c r="A12" s="276" t="s">
        <v>56</v>
      </c>
      <c r="B12" s="276"/>
      <c r="C12" s="276"/>
      <c r="D12" s="276"/>
      <c r="E12" s="276"/>
      <c r="F12" s="277" t="s">
        <v>76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</row>
    <row r="13" spans="1:19" ht="49.9" customHeight="1">
      <c r="A13" s="276" t="s">
        <v>57</v>
      </c>
      <c r="B13" s="276"/>
      <c r="C13" s="276"/>
      <c r="D13" s="276"/>
      <c r="E13" s="276"/>
      <c r="F13" s="277" t="s">
        <v>58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</row>
    <row r="14" spans="1:19" ht="49.9" customHeight="1">
      <c r="A14" s="276" t="s">
        <v>59</v>
      </c>
      <c r="B14" s="276"/>
      <c r="C14" s="276"/>
      <c r="D14" s="276"/>
      <c r="E14" s="276"/>
      <c r="F14" s="277" t="s">
        <v>77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</row>
    <row r="15" spans="1:19" ht="52.15" customHeight="1">
      <c r="A15" s="276" t="s">
        <v>60</v>
      </c>
      <c r="B15" s="276"/>
      <c r="C15" s="276"/>
      <c r="D15" s="276"/>
      <c r="E15" s="276"/>
      <c r="F15" s="277" t="s">
        <v>61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</row>
    <row r="16" spans="1:19" ht="49.9" customHeight="1">
      <c r="A16" s="278" t="s">
        <v>62</v>
      </c>
      <c r="B16" s="278"/>
      <c r="C16" s="278"/>
      <c r="D16" s="278"/>
      <c r="E16" s="278"/>
      <c r="F16" s="277" t="s">
        <v>63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</row>
    <row r="17" spans="1:19" ht="49.9" customHeight="1">
      <c r="A17" s="276" t="s">
        <v>64</v>
      </c>
      <c r="B17" s="276"/>
      <c r="C17" s="276"/>
      <c r="D17" s="276"/>
      <c r="E17" s="276"/>
      <c r="F17" s="277" t="s">
        <v>78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</row>
    <row r="18" spans="1:19" ht="49.9" customHeight="1">
      <c r="A18" s="276" t="s">
        <v>65</v>
      </c>
      <c r="B18" s="276"/>
      <c r="C18" s="276"/>
      <c r="D18" s="276"/>
      <c r="E18" s="276"/>
      <c r="F18" s="277" t="s">
        <v>66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</row>
    <row r="19" spans="1:19" s="49" customFormat="1" ht="16.899999999999999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899999999999999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899999999999999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89999999999999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899999999999999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899999999999999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899999999999999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899999999999999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899999999999999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899999999999999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899999999999999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899999999999999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899999999999999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899999999999999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89999999999999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899999999999999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899999999999999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899999999999999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89999999999999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899999999999999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899999999999999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899999999999999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899999999999999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899999999999999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89999999999999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89999999999999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899999999999999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899999999999999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899999999999999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899999999999999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899999999999999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899999999999999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899999999999999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899999999999999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84" t="s">
        <v>85</v>
      </c>
      <c r="B1" s="171"/>
      <c r="C1" s="171"/>
      <c r="D1" s="167" t="s">
        <v>80</v>
      </c>
      <c r="E1" s="167"/>
      <c r="F1" s="167"/>
      <c r="G1" s="167"/>
      <c r="H1" s="167"/>
      <c r="I1" s="167"/>
      <c r="J1" s="279" t="s">
        <v>81</v>
      </c>
      <c r="K1" s="165"/>
      <c r="L1" s="165"/>
      <c r="M1" s="165"/>
      <c r="N1" s="165"/>
      <c r="O1" s="165"/>
      <c r="P1" s="148" t="s">
        <v>12</v>
      </c>
      <c r="Q1" s="149"/>
      <c r="R1" s="144">
        <v>84016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">
        <v>1</v>
      </c>
      <c r="Q2" s="151"/>
      <c r="R2" s="146">
        <f>N27</f>
        <v>2022</v>
      </c>
      <c r="S2" s="147"/>
    </row>
    <row r="3" spans="1:2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">
        <v>31</v>
      </c>
      <c r="Q3" s="164"/>
      <c r="R3" s="152">
        <v>1</v>
      </c>
      <c r="S3" s="153"/>
    </row>
    <row r="4" spans="1:22" ht="13.9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" customHeight="1">
      <c r="A7" s="111"/>
      <c r="B7" s="112"/>
      <c r="C7" s="112"/>
      <c r="D7" s="112"/>
      <c r="E7" s="285" t="s">
        <v>86</v>
      </c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14"/>
      <c r="Q7" s="114"/>
      <c r="R7" s="115"/>
      <c r="S7" s="116"/>
    </row>
    <row r="8" spans="1:22" ht="13.9" customHeight="1">
      <c r="A8" s="111"/>
      <c r="B8" s="112"/>
      <c r="C8" s="112"/>
      <c r="D8" s="112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14"/>
      <c r="Q8" s="114"/>
      <c r="R8" s="115"/>
      <c r="S8" s="116"/>
      <c r="V8" s="103"/>
    </row>
    <row r="9" spans="1:22" ht="13.9" customHeight="1">
      <c r="A9" s="111"/>
      <c r="B9" s="112"/>
      <c r="C9" s="112"/>
      <c r="D9" s="112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14"/>
      <c r="Q9" s="114"/>
      <c r="R9" s="115"/>
      <c r="S9" s="116"/>
    </row>
    <row r="10" spans="1:22" ht="13.9" customHeight="1">
      <c r="A10" s="111"/>
      <c r="B10" s="112"/>
      <c r="C10" s="112"/>
      <c r="D10" s="11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4"/>
      <c r="Q10" s="114"/>
      <c r="R10" s="115"/>
      <c r="S10" s="116"/>
    </row>
    <row r="11" spans="1:22" ht="13.9" customHeight="1">
      <c r="A11" s="111"/>
      <c r="B11" s="112"/>
      <c r="C11" s="112"/>
      <c r="D11" s="112"/>
      <c r="E11" s="286" t="s">
        <v>87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4"/>
      <c r="Q11" s="114"/>
      <c r="R11" s="115"/>
      <c r="S11" s="116"/>
      <c r="U11" s="104"/>
    </row>
    <row r="12" spans="1:22" ht="13.9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" customHeight="1" thickTop="1">
      <c r="A15" s="125"/>
      <c r="B15" s="125"/>
      <c r="C15" s="125"/>
      <c r="D15" s="125"/>
      <c r="E15" s="125"/>
      <c r="F15" s="125"/>
      <c r="G15" s="125"/>
    </row>
    <row r="16" spans="1:22" ht="13.1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149999999999999" customHeight="1">
      <c r="A17" s="123" t="s">
        <v>18</v>
      </c>
      <c r="B17" s="124"/>
      <c r="C17" s="124"/>
      <c r="D17" s="124"/>
      <c r="E17" s="124"/>
      <c r="F17" s="124"/>
      <c r="G17" s="124"/>
      <c r="H17" s="280" t="s">
        <v>81</v>
      </c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7"/>
    </row>
    <row r="18" spans="1:19" ht="16.149999999999999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149999999999999" customHeight="1">
      <c r="A19" s="123" t="s">
        <v>4</v>
      </c>
      <c r="B19" s="124"/>
      <c r="C19" s="124"/>
      <c r="D19" s="124"/>
      <c r="E19" s="124"/>
      <c r="F19" s="124"/>
      <c r="G19" s="124"/>
      <c r="H19" s="281" t="s">
        <v>82</v>
      </c>
      <c r="I19" s="129"/>
      <c r="J19" s="129"/>
      <c r="K19" s="129"/>
      <c r="L19" s="129"/>
      <c r="M19" s="129"/>
      <c r="N19" s="129"/>
      <c r="O19" s="129"/>
      <c r="P19" s="129"/>
      <c r="Q19" s="139"/>
      <c r="R19" s="2"/>
      <c r="S19" s="7"/>
    </row>
    <row r="20" spans="1:19" ht="16.149999999999999" customHeight="1">
      <c r="A20" s="22"/>
      <c r="B20" s="2"/>
      <c r="C20" s="2"/>
      <c r="D20" s="2"/>
      <c r="E20" s="2"/>
      <c r="F20" s="2"/>
      <c r="G20" s="2"/>
      <c r="H20" s="282" t="s">
        <v>83</v>
      </c>
      <c r="I20" s="126"/>
      <c r="J20" s="126"/>
      <c r="K20" s="126"/>
      <c r="L20" s="126"/>
      <c r="M20" s="126"/>
      <c r="N20" s="126"/>
      <c r="O20" s="126"/>
      <c r="P20" s="126"/>
      <c r="Q20" s="175"/>
      <c r="R20" s="2"/>
      <c r="S20" s="7"/>
    </row>
    <row r="21" spans="1:19" ht="16.149999999999999" customHeight="1">
      <c r="A21" s="22"/>
      <c r="B21" s="2"/>
      <c r="C21" s="2"/>
      <c r="D21" s="2"/>
      <c r="E21" s="2"/>
      <c r="F21" s="2"/>
      <c r="G21" s="21"/>
      <c r="H21" s="283" t="s">
        <v>84</v>
      </c>
      <c r="I21" s="136"/>
      <c r="J21" s="136"/>
      <c r="K21" s="136"/>
      <c r="L21" s="136"/>
      <c r="M21" s="136"/>
      <c r="N21" s="136"/>
      <c r="O21" s="136"/>
      <c r="P21" s="136"/>
      <c r="Q21" s="137"/>
      <c r="R21" s="2"/>
      <c r="S21" s="7"/>
    </row>
    <row r="22" spans="1:19" ht="16.149999999999999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149999999999999" customHeight="1">
      <c r="A23" s="287" t="s">
        <v>88</v>
      </c>
      <c r="B23" s="154"/>
      <c r="C23" s="154"/>
      <c r="D23" s="154"/>
      <c r="E23" s="154"/>
      <c r="F23" s="154"/>
      <c r="G23" s="154"/>
      <c r="H23" s="288" t="s">
        <v>89</v>
      </c>
      <c r="I23" s="134"/>
      <c r="J23" s="135"/>
      <c r="K23" s="21"/>
      <c r="L23" s="2"/>
      <c r="M23" s="2"/>
      <c r="N23" s="2"/>
      <c r="O23" s="2"/>
      <c r="P23" s="2"/>
      <c r="Q23" s="32"/>
      <c r="R23" s="33"/>
      <c r="S23" s="7"/>
    </row>
    <row r="24" spans="1:19" ht="16.149999999999999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149999999999999" customHeight="1">
      <c r="A25" s="123" t="s">
        <v>37</v>
      </c>
      <c r="B25" s="124"/>
      <c r="C25" s="124"/>
      <c r="D25" s="124"/>
      <c r="E25" s="124"/>
      <c r="F25" s="124"/>
      <c r="G25" s="133"/>
      <c r="H25" s="288" t="s">
        <v>90</v>
      </c>
      <c r="I25" s="134"/>
      <c r="J25" s="135"/>
      <c r="K25" s="21"/>
      <c r="L25" s="2"/>
      <c r="M25" s="2"/>
      <c r="N25" s="2"/>
      <c r="O25" s="2"/>
      <c r="P25" s="2"/>
      <c r="Q25" s="32"/>
      <c r="R25" s="33"/>
      <c r="S25" s="7"/>
    </row>
    <row r="26" spans="1:19" ht="16.149999999999999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123" t="s">
        <v>44</v>
      </c>
      <c r="B27" s="124"/>
      <c r="C27" s="124"/>
      <c r="D27" s="124"/>
      <c r="E27" s="124"/>
      <c r="F27" s="124"/>
      <c r="G27" s="124"/>
      <c r="H27" s="289" t="s">
        <v>91</v>
      </c>
      <c r="I27" s="142"/>
      <c r="J27" s="143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899999999999999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127" t="s">
        <v>34</v>
      </c>
      <c r="B29" s="128"/>
      <c r="C29" s="128"/>
      <c r="D29" s="128"/>
      <c r="E29" s="128"/>
      <c r="F29" s="128"/>
      <c r="G29" s="128"/>
      <c r="H29" s="290" t="s">
        <v>92</v>
      </c>
      <c r="I29" s="141"/>
      <c r="J29" s="141"/>
      <c r="K29" s="141"/>
      <c r="L29" s="141"/>
      <c r="M29" s="141"/>
      <c r="N29" s="141"/>
      <c r="O29" s="141"/>
      <c r="P29" s="141"/>
      <c r="Q29" s="141"/>
      <c r="R29" s="36"/>
      <c r="S29" s="12"/>
    </row>
    <row r="30" spans="1:19" ht="16.899999999999999" customHeight="1">
      <c r="A30" s="123" t="s">
        <v>5</v>
      </c>
      <c r="B30" s="124"/>
      <c r="C30" s="124"/>
      <c r="D30" s="124"/>
      <c r="E30" s="124"/>
      <c r="F30" s="124"/>
      <c r="G30" s="124"/>
      <c r="H30" s="291" t="s">
        <v>93</v>
      </c>
      <c r="I30" s="140"/>
      <c r="J30" s="140"/>
      <c r="K30" s="140"/>
      <c r="L30" s="140"/>
      <c r="M30" s="140"/>
      <c r="N30" s="140"/>
      <c r="O30" s="140"/>
      <c r="P30" s="140"/>
      <c r="Q30" s="140"/>
      <c r="R30" s="2"/>
      <c r="S30" s="7"/>
    </row>
    <row r="31" spans="1:19" ht="16.899999999999999" customHeight="1">
      <c r="A31" s="123" t="s">
        <v>6</v>
      </c>
      <c r="B31" s="124"/>
      <c r="C31" s="124"/>
      <c r="D31" s="124"/>
      <c r="E31" s="124"/>
      <c r="F31" s="124"/>
      <c r="G31" s="124"/>
      <c r="H31" s="292" t="s">
        <v>94</v>
      </c>
      <c r="I31" s="130"/>
      <c r="J31" s="130"/>
      <c r="K31" s="130"/>
      <c r="L31" s="130"/>
      <c r="M31" s="130"/>
      <c r="N31" s="130"/>
      <c r="O31" s="130"/>
      <c r="P31" s="130"/>
      <c r="Q31" s="130"/>
      <c r="R31" s="2"/>
      <c r="S31" s="7"/>
    </row>
    <row r="32" spans="1:19" ht="16.899999999999999" customHeight="1">
      <c r="A32" s="123" t="s">
        <v>7</v>
      </c>
      <c r="B32" s="124"/>
      <c r="C32" s="124"/>
      <c r="D32" s="124"/>
      <c r="E32" s="124"/>
      <c r="F32" s="124"/>
      <c r="G32" s="124"/>
      <c r="H32" s="291" t="s">
        <v>95</v>
      </c>
      <c r="I32" s="126"/>
      <c r="J32" s="126"/>
      <c r="K32" s="126"/>
      <c r="L32" s="126"/>
      <c r="M32" s="126"/>
      <c r="N32" s="126"/>
      <c r="O32" s="126"/>
      <c r="P32" s="126"/>
      <c r="Q32" s="126"/>
      <c r="R32" s="2"/>
      <c r="S32" s="7"/>
    </row>
    <row r="33" spans="1:19" ht="16.899999999999999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899999999999999" customHeight="1">
      <c r="A34" s="127" t="s">
        <v>35</v>
      </c>
      <c r="B34" s="128"/>
      <c r="C34" s="128"/>
      <c r="D34" s="128"/>
      <c r="E34" s="128"/>
      <c r="F34" s="128"/>
      <c r="G34" s="128"/>
      <c r="H34" s="29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899999999999999" customHeight="1">
      <c r="A35" s="131" t="s">
        <v>5</v>
      </c>
      <c r="B35" s="132"/>
      <c r="C35" s="132"/>
      <c r="D35" s="132"/>
      <c r="E35" s="132"/>
      <c r="F35" s="132"/>
      <c r="G35" s="132"/>
      <c r="H35" s="294" t="s">
        <v>97</v>
      </c>
      <c r="I35" s="129"/>
      <c r="J35" s="129"/>
      <c r="K35" s="129"/>
      <c r="L35" s="129"/>
      <c r="M35" s="129"/>
      <c r="N35" s="129"/>
      <c r="O35" s="129"/>
      <c r="P35" s="129"/>
      <c r="Q35" s="129"/>
      <c r="R35" s="31"/>
      <c r="S35" s="6"/>
    </row>
    <row r="36" spans="1:19" ht="16.899999999999999" customHeight="1">
      <c r="A36" s="123" t="s">
        <v>6</v>
      </c>
      <c r="B36" s="124"/>
      <c r="C36" s="124"/>
      <c r="D36" s="124"/>
      <c r="E36" s="124"/>
      <c r="F36" s="124"/>
      <c r="G36" s="124"/>
      <c r="H36" s="292" t="s">
        <v>94</v>
      </c>
      <c r="I36" s="130"/>
      <c r="J36" s="130"/>
      <c r="K36" s="130"/>
      <c r="L36" s="130"/>
      <c r="M36" s="130"/>
      <c r="N36" s="130"/>
      <c r="O36" s="130"/>
      <c r="P36" s="130"/>
      <c r="Q36" s="130"/>
      <c r="R36" s="2"/>
      <c r="S36" s="7"/>
    </row>
    <row r="37" spans="1:19" ht="16.899999999999999" customHeight="1">
      <c r="A37" s="123" t="s">
        <v>7</v>
      </c>
      <c r="B37" s="124"/>
      <c r="C37" s="124"/>
      <c r="D37" s="124"/>
      <c r="E37" s="124"/>
      <c r="F37" s="124"/>
      <c r="G37" s="124"/>
      <c r="H37" s="291" t="s">
        <v>98</v>
      </c>
      <c r="I37" s="126"/>
      <c r="J37" s="126"/>
      <c r="K37" s="126"/>
      <c r="L37" s="126"/>
      <c r="M37" s="126"/>
      <c r="N37" s="126"/>
      <c r="O37" s="126"/>
      <c r="P37" s="126"/>
      <c r="Q37" s="126"/>
      <c r="R37" s="2"/>
      <c r="S37" s="7"/>
    </row>
    <row r="38" spans="1:19" ht="13.1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DAVERDISSE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84016</v>
      </c>
      <c r="S1" s="145"/>
    </row>
    <row r="2" spans="1:23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3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3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1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399999999999999" customHeight="1">
      <c r="A6" s="19"/>
      <c r="B6" s="19"/>
      <c r="C6" s="19"/>
      <c r="D6" s="19"/>
      <c r="E6" s="19"/>
      <c r="F6" s="21"/>
      <c r="G6" s="37"/>
      <c r="H6" s="191" t="s">
        <v>42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  <c r="V6" s="192"/>
    </row>
    <row r="7" spans="1:23" ht="18.399999999999999" customHeight="1">
      <c r="A7" s="43"/>
      <c r="B7" s="44"/>
      <c r="C7" s="44"/>
      <c r="D7" s="44"/>
      <c r="E7" s="44"/>
      <c r="F7" s="44"/>
      <c r="G7" s="44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3" ht="18.399999999999999" customHeight="1" thickBot="1">
      <c r="A8" s="176" t="s">
        <v>2</v>
      </c>
      <c r="B8" s="176"/>
      <c r="C8" s="176"/>
      <c r="D8" s="176"/>
      <c r="E8" s="176"/>
      <c r="F8" s="176"/>
      <c r="G8" s="176"/>
      <c r="H8" s="178">
        <f>K8-1</f>
        <v>2018</v>
      </c>
      <c r="I8" s="178"/>
      <c r="J8" s="178"/>
      <c r="K8" s="178">
        <f>N8-1</f>
        <v>2019</v>
      </c>
      <c r="L8" s="178"/>
      <c r="M8" s="178"/>
      <c r="N8" s="178">
        <f>Q8-1</f>
        <v>2020</v>
      </c>
      <c r="O8" s="178"/>
      <c r="P8" s="178"/>
      <c r="Q8" s="178">
        <f>T8-1</f>
        <v>2021</v>
      </c>
      <c r="R8" s="178"/>
      <c r="S8" s="178"/>
      <c r="T8" s="178">
        <f>R2</f>
        <v>2022</v>
      </c>
      <c r="U8" s="178"/>
      <c r="V8" s="178"/>
    </row>
    <row r="9" spans="1:23" ht="18.399999999999999" customHeight="1" thickBot="1">
      <c r="A9" s="185" t="s">
        <v>67</v>
      </c>
      <c r="B9" s="186"/>
      <c r="C9" s="186"/>
      <c r="D9" s="186"/>
      <c r="E9" s="186"/>
      <c r="F9" s="186"/>
      <c r="G9" s="187"/>
      <c r="H9" s="179">
        <f>'Ordinaire GE'!H26-'Ordinaire GE'!H15</f>
        <v>23849.759999999776</v>
      </c>
      <c r="I9" s="180"/>
      <c r="J9" s="181"/>
      <c r="K9" s="179">
        <f>'Ordinaire GE'!K26-'Ordinaire GE'!K15</f>
        <v>31330.399999999907</v>
      </c>
      <c r="L9" s="180"/>
      <c r="M9" s="181"/>
      <c r="N9" s="179">
        <f>'Ordinaire GE'!N26-'Ordinaire GE'!N15</f>
        <v>16387.899999999907</v>
      </c>
      <c r="O9" s="180"/>
      <c r="P9" s="181"/>
      <c r="Q9" s="179">
        <f>'Ordinaire GE'!Q26-'Ordinaire GE'!Q15</f>
        <v>2150.7400000002235</v>
      </c>
      <c r="R9" s="180"/>
      <c r="S9" s="181"/>
      <c r="T9" s="179">
        <f>'Ordinaire GE'!T26-'Ordinaire GE'!T15</f>
        <v>25314.300000000279</v>
      </c>
      <c r="U9" s="180"/>
      <c r="V9" s="181"/>
    </row>
    <row r="10" spans="1:23" ht="40.5" customHeight="1" thickBot="1">
      <c r="A10" s="188" t="s">
        <v>75</v>
      </c>
      <c r="B10" s="189"/>
      <c r="C10" s="189"/>
      <c r="D10" s="189"/>
      <c r="E10" s="189"/>
      <c r="F10" s="189"/>
      <c r="G10" s="190"/>
      <c r="H10" s="182">
        <f>'Ordinaire GE'!H29-'Ordinaire GE'!H18</f>
        <v>1373327.6599999992</v>
      </c>
      <c r="I10" s="183"/>
      <c r="J10" s="184"/>
      <c r="K10" s="182">
        <f>'Ordinaire GE'!K29-'Ordinaire GE'!K18</f>
        <v>1397260.8399999999</v>
      </c>
      <c r="L10" s="183"/>
      <c r="M10" s="184"/>
      <c r="N10" s="182">
        <f>'Ordinaire GE'!N29-'Ordinaire GE'!N18</f>
        <v>1381047.31</v>
      </c>
      <c r="O10" s="183"/>
      <c r="P10" s="184"/>
      <c r="Q10" s="182">
        <f>'Ordinaire GE'!Q29-'Ordinaire GE'!Q18</f>
        <v>1344936.6000000006</v>
      </c>
      <c r="R10" s="183"/>
      <c r="S10" s="184"/>
      <c r="T10" s="182">
        <f>'Ordinaire GE'!T29-'Ordinaire GE'!T18</f>
        <v>1349095.3100000005</v>
      </c>
      <c r="U10" s="183"/>
      <c r="V10" s="184"/>
    </row>
    <row r="11" spans="1:23" ht="16.899999999999999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899999999999999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899999999999999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899999999999999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899999999999999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1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899999999999999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DAVERDISSE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84016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43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99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399999999999999" customHeight="1">
      <c r="A10" s="202" t="s">
        <v>13</v>
      </c>
      <c r="B10" s="203"/>
      <c r="C10" s="203"/>
      <c r="D10" s="203"/>
      <c r="E10" s="203"/>
      <c r="F10" s="203"/>
      <c r="G10" s="203"/>
      <c r="H10" s="297">
        <v>1462948.32</v>
      </c>
      <c r="I10" s="204">
        <v>5512664.2599999998</v>
      </c>
      <c r="J10" s="205">
        <v>5512664.2599999998</v>
      </c>
      <c r="K10" s="297">
        <v>1534657.62</v>
      </c>
      <c r="L10" s="204">
        <v>5512664.2599999998</v>
      </c>
      <c r="M10" s="205">
        <v>5512664.2599999998</v>
      </c>
      <c r="N10" s="297">
        <v>1528347.05</v>
      </c>
      <c r="O10" s="204">
        <v>5512664.2599999998</v>
      </c>
      <c r="P10" s="205">
        <v>5512664.2599999998</v>
      </c>
      <c r="Q10" s="297">
        <v>1550384.99</v>
      </c>
      <c r="R10" s="204">
        <v>5512664.2599999998</v>
      </c>
      <c r="S10" s="205">
        <v>5512664.2599999998</v>
      </c>
      <c r="T10" s="297">
        <v>1598000.23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14</v>
      </c>
      <c r="B11" s="207"/>
      <c r="C11" s="207"/>
      <c r="D11" s="207"/>
      <c r="E11" s="207"/>
      <c r="F11" s="207"/>
      <c r="G11" s="207"/>
      <c r="H11" s="298">
        <v>807272.67</v>
      </c>
      <c r="I11" s="208">
        <v>2726342.74</v>
      </c>
      <c r="J11" s="209">
        <v>2726342.74</v>
      </c>
      <c r="K11" s="298">
        <v>841896.94</v>
      </c>
      <c r="L11" s="208">
        <v>2726342.74</v>
      </c>
      <c r="M11" s="209">
        <v>2726342.74</v>
      </c>
      <c r="N11" s="298">
        <v>826628.58</v>
      </c>
      <c r="O11" s="208">
        <v>2726342.74</v>
      </c>
      <c r="P11" s="209">
        <v>2726342.74</v>
      </c>
      <c r="Q11" s="298">
        <v>886303.27</v>
      </c>
      <c r="R11" s="208">
        <v>2726342.74</v>
      </c>
      <c r="S11" s="209">
        <v>2726342.74</v>
      </c>
      <c r="T11" s="298">
        <v>925892.26</v>
      </c>
      <c r="U11" s="208">
        <v>2726342.74</v>
      </c>
      <c r="V11" s="209">
        <v>2726342.74</v>
      </c>
    </row>
    <row r="12" spans="1:22" ht="18.399999999999999" customHeight="1">
      <c r="A12" s="206" t="s">
        <v>15</v>
      </c>
      <c r="B12" s="207"/>
      <c r="C12" s="207"/>
      <c r="D12" s="207"/>
      <c r="E12" s="207"/>
      <c r="F12" s="207"/>
      <c r="G12" s="207"/>
      <c r="H12" s="298">
        <v>618524.42000000004</v>
      </c>
      <c r="I12" s="208">
        <v>4264832.04</v>
      </c>
      <c r="J12" s="209">
        <v>4264832.04</v>
      </c>
      <c r="K12" s="298">
        <v>662902.6</v>
      </c>
      <c r="L12" s="208">
        <v>4264832.04</v>
      </c>
      <c r="M12" s="209">
        <v>4264832.04</v>
      </c>
      <c r="N12" s="298">
        <v>603254.25</v>
      </c>
      <c r="O12" s="208">
        <v>4264832.04</v>
      </c>
      <c r="P12" s="209">
        <v>4264832.04</v>
      </c>
      <c r="Q12" s="298">
        <v>626712.41</v>
      </c>
      <c r="R12" s="208">
        <v>4264832.04</v>
      </c>
      <c r="S12" s="209">
        <v>4264832.04</v>
      </c>
      <c r="T12" s="298">
        <v>584487.76</v>
      </c>
      <c r="U12" s="208">
        <v>4264832.04</v>
      </c>
      <c r="V12" s="209">
        <v>4264832.04</v>
      </c>
    </row>
    <row r="13" spans="1:22" ht="18.399999999999999" customHeight="1">
      <c r="A13" s="206" t="s">
        <v>16</v>
      </c>
      <c r="B13" s="207"/>
      <c r="C13" s="207"/>
      <c r="D13" s="207"/>
      <c r="E13" s="207"/>
      <c r="F13" s="207"/>
      <c r="G13" s="207"/>
      <c r="H13" s="298">
        <v>397683.22</v>
      </c>
      <c r="I13" s="208">
        <v>41563.69</v>
      </c>
      <c r="J13" s="209">
        <v>41563.69</v>
      </c>
      <c r="K13" s="298">
        <v>375126.64</v>
      </c>
      <c r="L13" s="208">
        <v>41563.69</v>
      </c>
      <c r="M13" s="209">
        <v>41563.69</v>
      </c>
      <c r="N13" s="298">
        <v>375420.68</v>
      </c>
      <c r="O13" s="208">
        <v>41563.69</v>
      </c>
      <c r="P13" s="209">
        <v>41563.69</v>
      </c>
      <c r="Q13" s="298">
        <v>416604.34</v>
      </c>
      <c r="R13" s="208">
        <v>41563.69</v>
      </c>
      <c r="S13" s="209">
        <v>41563.69</v>
      </c>
      <c r="T13" s="298">
        <v>431973.21</v>
      </c>
      <c r="U13" s="208">
        <v>41563.69</v>
      </c>
      <c r="V13" s="209">
        <v>41563.69</v>
      </c>
    </row>
    <row r="14" spans="1:22" ht="18.399999999999999" customHeight="1" thickBot="1">
      <c r="A14" s="210" t="s">
        <v>48</v>
      </c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3286428.63</v>
      </c>
      <c r="I15" s="215"/>
      <c r="J15" s="216"/>
      <c r="K15" s="215">
        <f>SUM(K10:K14)</f>
        <v>3414583.8000000003</v>
      </c>
      <c r="L15" s="215"/>
      <c r="M15" s="215"/>
      <c r="N15" s="214">
        <f>SUM(N10:N14)</f>
        <v>3333650.56</v>
      </c>
      <c r="O15" s="215"/>
      <c r="P15" s="216"/>
      <c r="Q15" s="215">
        <f>SUM(Q10:Q14)</f>
        <v>3480005.01</v>
      </c>
      <c r="R15" s="215"/>
      <c r="S15" s="216"/>
      <c r="T15" s="215">
        <f>SUM(T10:T14)</f>
        <v>3540353.46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0</v>
      </c>
      <c r="I16" s="217">
        <v>1521059.02</v>
      </c>
      <c r="J16" s="218">
        <v>2351270.66</v>
      </c>
      <c r="K16" s="300">
        <v>0</v>
      </c>
      <c r="L16" s="217">
        <v>1659060.83</v>
      </c>
      <c r="M16" s="218">
        <v>1521059.02</v>
      </c>
      <c r="N16" s="300">
        <v>0</v>
      </c>
      <c r="O16" s="217">
        <v>2230351.92</v>
      </c>
      <c r="P16" s="218">
        <v>1659060.83</v>
      </c>
      <c r="Q16" s="300">
        <v>0</v>
      </c>
      <c r="R16" s="217">
        <v>2351270.66</v>
      </c>
      <c r="S16" s="218">
        <v>2230351.92</v>
      </c>
      <c r="T16" s="300">
        <v>2275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0</v>
      </c>
      <c r="I17" s="212">
        <v>1192323.53</v>
      </c>
      <c r="J17" s="213">
        <v>824300.6</v>
      </c>
      <c r="K17" s="299">
        <v>212281.81</v>
      </c>
      <c r="L17" s="212">
        <v>4295659.8600000003</v>
      </c>
      <c r="M17" s="213">
        <v>1192323.53</v>
      </c>
      <c r="N17" s="299">
        <v>0</v>
      </c>
      <c r="O17" s="212">
        <v>1045347.08</v>
      </c>
      <c r="P17" s="213">
        <v>4295659.8600000003</v>
      </c>
      <c r="Q17" s="299">
        <v>0</v>
      </c>
      <c r="R17" s="212">
        <v>824300.6</v>
      </c>
      <c r="S17" s="213">
        <v>1045347.08</v>
      </c>
      <c r="T17" s="299">
        <v>0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3286428.63</v>
      </c>
      <c r="I18" s="225"/>
      <c r="J18" s="226"/>
      <c r="K18" s="225">
        <f>SUM(K15:K17)</f>
        <v>3626865.6100000003</v>
      </c>
      <c r="L18" s="225"/>
      <c r="M18" s="225"/>
      <c r="N18" s="224">
        <f>SUM(N15:N17)</f>
        <v>3333650.56</v>
      </c>
      <c r="O18" s="225"/>
      <c r="P18" s="226"/>
      <c r="Q18" s="224">
        <f>SUM(Q15:Q17)</f>
        <v>3480005.01</v>
      </c>
      <c r="R18" s="225"/>
      <c r="S18" s="226"/>
      <c r="T18" s="224">
        <f>SUM(T15:T17)</f>
        <v>3542628.46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100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399999999999999" customHeight="1">
      <c r="A22" s="206" t="s">
        <v>17</v>
      </c>
      <c r="B22" s="207"/>
      <c r="C22" s="207"/>
      <c r="D22" s="207"/>
      <c r="E22" s="207"/>
      <c r="F22" s="207"/>
      <c r="G22" s="227"/>
      <c r="H22" s="297">
        <v>995789.24</v>
      </c>
      <c r="I22" s="204">
        <v>373432.17</v>
      </c>
      <c r="J22" s="205">
        <v>697745.74</v>
      </c>
      <c r="K22" s="297">
        <v>1209213.56</v>
      </c>
      <c r="L22" s="204">
        <v>373432.17</v>
      </c>
      <c r="M22" s="205">
        <v>697745.74</v>
      </c>
      <c r="N22" s="297">
        <v>902144.48</v>
      </c>
      <c r="O22" s="204">
        <v>373432.17</v>
      </c>
      <c r="P22" s="205">
        <v>697745.74</v>
      </c>
      <c r="Q22" s="297">
        <v>1055215.3</v>
      </c>
      <c r="R22" s="204">
        <v>373432.17</v>
      </c>
      <c r="S22" s="205">
        <v>697745.74</v>
      </c>
      <c r="T22" s="297">
        <v>946640.2</v>
      </c>
      <c r="U22" s="204">
        <v>373432.17</v>
      </c>
      <c r="V22" s="205">
        <v>697745.74</v>
      </c>
    </row>
    <row r="23" spans="1:22" ht="18.399999999999999" customHeight="1">
      <c r="A23" s="206" t="s">
        <v>15</v>
      </c>
      <c r="B23" s="207"/>
      <c r="C23" s="207"/>
      <c r="D23" s="207"/>
      <c r="E23" s="207"/>
      <c r="F23" s="207"/>
      <c r="G23" s="227"/>
      <c r="H23" s="298">
        <v>2123948.0699999998</v>
      </c>
      <c r="I23" s="208">
        <v>12728583.199999999</v>
      </c>
      <c r="J23" s="209">
        <v>13240574.68</v>
      </c>
      <c r="K23" s="298">
        <v>2176905.1800000002</v>
      </c>
      <c r="L23" s="208">
        <v>12728583.199999999</v>
      </c>
      <c r="M23" s="209">
        <v>13240574.68</v>
      </c>
      <c r="N23" s="298">
        <v>2247054.98</v>
      </c>
      <c r="O23" s="208">
        <v>12728583.199999999</v>
      </c>
      <c r="P23" s="209">
        <v>13240574.68</v>
      </c>
      <c r="Q23" s="298">
        <v>2293041.5699999998</v>
      </c>
      <c r="R23" s="208">
        <v>12728583.199999999</v>
      </c>
      <c r="S23" s="209">
        <v>13240574.68</v>
      </c>
      <c r="T23" s="298">
        <v>2392746.54</v>
      </c>
      <c r="U23" s="208">
        <v>12728583.199999999</v>
      </c>
      <c r="V23" s="209">
        <v>13240574.68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27"/>
      <c r="H24" s="298">
        <v>10447</v>
      </c>
      <c r="I24" s="208">
        <v>548784.99</v>
      </c>
      <c r="J24" s="209">
        <v>408005.67</v>
      </c>
      <c r="K24" s="298">
        <v>10643</v>
      </c>
      <c r="L24" s="208">
        <v>548784.99</v>
      </c>
      <c r="M24" s="209">
        <v>408005.67</v>
      </c>
      <c r="N24" s="298">
        <v>10839</v>
      </c>
      <c r="O24" s="208">
        <v>548784.99</v>
      </c>
      <c r="P24" s="209">
        <v>408005.67</v>
      </c>
      <c r="Q24" s="298">
        <v>11035</v>
      </c>
      <c r="R24" s="208">
        <v>548784.99</v>
      </c>
      <c r="S24" s="209">
        <v>408005.67</v>
      </c>
      <c r="T24" s="298">
        <v>11281.02</v>
      </c>
      <c r="U24" s="208">
        <v>548784.99</v>
      </c>
      <c r="V24" s="209">
        <v>408005.67</v>
      </c>
    </row>
    <row r="25" spans="1:22" ht="18.399999999999999" customHeight="1" thickBot="1">
      <c r="A25" s="210" t="s">
        <v>3</v>
      </c>
      <c r="B25" s="211"/>
      <c r="C25" s="211"/>
      <c r="D25" s="211"/>
      <c r="E25" s="211"/>
      <c r="F25" s="211"/>
      <c r="G25" s="228"/>
      <c r="H25" s="299">
        <v>180094.07999999999</v>
      </c>
      <c r="I25" s="212">
        <v>0</v>
      </c>
      <c r="J25" s="213">
        <v>0</v>
      </c>
      <c r="K25" s="299">
        <v>49152.46</v>
      </c>
      <c r="L25" s="212">
        <v>0</v>
      </c>
      <c r="M25" s="213">
        <v>0</v>
      </c>
      <c r="N25" s="299">
        <v>190000</v>
      </c>
      <c r="O25" s="212">
        <v>0</v>
      </c>
      <c r="P25" s="213">
        <v>0</v>
      </c>
      <c r="Q25" s="299">
        <v>122863.88</v>
      </c>
      <c r="R25" s="212">
        <v>0</v>
      </c>
      <c r="S25" s="213">
        <v>0</v>
      </c>
      <c r="T25" s="299">
        <v>215000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3310278.3899999997</v>
      </c>
      <c r="I26" s="215"/>
      <c r="J26" s="215"/>
      <c r="K26" s="214">
        <f>SUM(K22:K25)</f>
        <v>3445914.2</v>
      </c>
      <c r="L26" s="215"/>
      <c r="M26" s="216"/>
      <c r="N26" s="215">
        <f>SUM(N22:N25)</f>
        <v>3350038.46</v>
      </c>
      <c r="O26" s="215"/>
      <c r="P26" s="215"/>
      <c r="Q26" s="214">
        <f>SUM(Q22:Q25)</f>
        <v>3482155.75</v>
      </c>
      <c r="R26" s="215"/>
      <c r="S26" s="216"/>
      <c r="T26" s="214">
        <f>SUM(T22:T25)</f>
        <v>3565667.7600000002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1349477.9</v>
      </c>
      <c r="I27" s="217">
        <v>6001218.2883333303</v>
      </c>
      <c r="J27" s="218">
        <v>5811470.0833333302</v>
      </c>
      <c r="K27" s="300">
        <v>1578212.25</v>
      </c>
      <c r="L27" s="217">
        <v>6001218.2883333303</v>
      </c>
      <c r="M27" s="218">
        <v>5811470.0833333302</v>
      </c>
      <c r="N27" s="300">
        <v>1364659.41</v>
      </c>
      <c r="O27" s="217">
        <v>6001218.2883333303</v>
      </c>
      <c r="P27" s="218">
        <v>5811470.0833333302</v>
      </c>
      <c r="Q27" s="300">
        <v>1342785.86</v>
      </c>
      <c r="R27" s="217">
        <v>6001218.2883333303</v>
      </c>
      <c r="S27" s="218">
        <v>5811470.0833333302</v>
      </c>
      <c r="T27" s="300">
        <v>1326056.01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0</v>
      </c>
      <c r="I28" s="212">
        <v>0</v>
      </c>
      <c r="J28" s="213">
        <v>0</v>
      </c>
      <c r="K28" s="299">
        <v>0</v>
      </c>
      <c r="L28" s="212">
        <v>0</v>
      </c>
      <c r="M28" s="213">
        <v>0</v>
      </c>
      <c r="N28" s="299">
        <v>0</v>
      </c>
      <c r="O28" s="212">
        <v>0</v>
      </c>
      <c r="P28" s="213">
        <v>0</v>
      </c>
      <c r="Q28" s="299">
        <v>0</v>
      </c>
      <c r="R28" s="212">
        <v>0</v>
      </c>
      <c r="S28" s="213">
        <v>0</v>
      </c>
      <c r="T28" s="299">
        <v>0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4659756.2899999991</v>
      </c>
      <c r="I29" s="225"/>
      <c r="J29" s="225"/>
      <c r="K29" s="224">
        <f>SUM(K26:K28)</f>
        <v>5024126.45</v>
      </c>
      <c r="L29" s="225"/>
      <c r="M29" s="226"/>
      <c r="N29" s="225">
        <f>SUM(N26:N28)</f>
        <v>4714697.87</v>
      </c>
      <c r="O29" s="225"/>
      <c r="P29" s="225"/>
      <c r="Q29" s="224">
        <f>SUM(Q26:Q28)</f>
        <v>4824941.6100000003</v>
      </c>
      <c r="R29" s="225"/>
      <c r="S29" s="226"/>
      <c r="T29" s="224">
        <f>SUM(T26:T28)</f>
        <v>4891723.7700000005</v>
      </c>
      <c r="U29" s="225"/>
      <c r="V29" s="226"/>
    </row>
    <row r="30" spans="1:22" ht="16.899999999999999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DAVERDISSE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84016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45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101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399999999999999" customHeight="1">
      <c r="A10" s="202" t="s">
        <v>15</v>
      </c>
      <c r="B10" s="203"/>
      <c r="C10" s="203"/>
      <c r="D10" s="203"/>
      <c r="E10" s="203"/>
      <c r="F10" s="203"/>
      <c r="G10" s="203"/>
      <c r="H10" s="297">
        <v>0</v>
      </c>
      <c r="I10" s="204">
        <v>5512664.2599999998</v>
      </c>
      <c r="J10" s="205">
        <v>5512664.2599999998</v>
      </c>
      <c r="K10" s="297">
        <v>0</v>
      </c>
      <c r="L10" s="204">
        <v>5512664.2599999998</v>
      </c>
      <c r="M10" s="205">
        <v>5512664.2599999998</v>
      </c>
      <c r="N10" s="297">
        <v>0</v>
      </c>
      <c r="O10" s="204">
        <v>5512664.2599999998</v>
      </c>
      <c r="P10" s="205">
        <v>5512664.2599999998</v>
      </c>
      <c r="Q10" s="297">
        <v>0</v>
      </c>
      <c r="R10" s="204">
        <v>5512664.2599999998</v>
      </c>
      <c r="S10" s="205">
        <v>5512664.2599999998</v>
      </c>
      <c r="T10" s="297">
        <v>0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46</v>
      </c>
      <c r="B11" s="207"/>
      <c r="C11" s="207"/>
      <c r="D11" s="207"/>
      <c r="E11" s="207"/>
      <c r="F11" s="207"/>
      <c r="G11" s="207"/>
      <c r="H11" s="298">
        <v>2983805.25</v>
      </c>
      <c r="I11" s="208">
        <v>2726342.74</v>
      </c>
      <c r="J11" s="209">
        <v>2726342.74</v>
      </c>
      <c r="K11" s="298">
        <v>1937087.23</v>
      </c>
      <c r="L11" s="208">
        <v>2726342.74</v>
      </c>
      <c r="M11" s="209">
        <v>2726342.74</v>
      </c>
      <c r="N11" s="298">
        <v>1334028.76</v>
      </c>
      <c r="O11" s="208">
        <v>2726342.74</v>
      </c>
      <c r="P11" s="209">
        <v>2726342.74</v>
      </c>
      <c r="Q11" s="298">
        <v>202911.64</v>
      </c>
      <c r="R11" s="208">
        <v>2726342.74</v>
      </c>
      <c r="S11" s="209">
        <v>2726342.74</v>
      </c>
      <c r="T11" s="298">
        <v>507030</v>
      </c>
      <c r="U11" s="208">
        <v>2726342.74</v>
      </c>
      <c r="V11" s="209">
        <v>2726342.74</v>
      </c>
    </row>
    <row r="12" spans="1:22" ht="18.399999999999999" customHeight="1">
      <c r="A12" s="206" t="s">
        <v>16</v>
      </c>
      <c r="B12" s="207"/>
      <c r="C12" s="207"/>
      <c r="D12" s="207"/>
      <c r="E12" s="207"/>
      <c r="F12" s="207"/>
      <c r="G12" s="207"/>
      <c r="H12" s="298">
        <v>116225</v>
      </c>
      <c r="I12" s="208">
        <v>4264832.04</v>
      </c>
      <c r="J12" s="209">
        <v>4264832.04</v>
      </c>
      <c r="K12" s="298">
        <v>109100</v>
      </c>
      <c r="L12" s="208">
        <v>4264832.04</v>
      </c>
      <c r="M12" s="209">
        <v>4264832.04</v>
      </c>
      <c r="N12" s="298">
        <v>44250</v>
      </c>
      <c r="O12" s="208">
        <v>4264832.04</v>
      </c>
      <c r="P12" s="209">
        <v>4264832.04</v>
      </c>
      <c r="Q12" s="298">
        <v>44250</v>
      </c>
      <c r="R12" s="208">
        <v>4264832.04</v>
      </c>
      <c r="S12" s="209">
        <v>4264832.04</v>
      </c>
      <c r="T12" s="298">
        <v>45300</v>
      </c>
      <c r="U12" s="208">
        <v>4264832.04</v>
      </c>
      <c r="V12" s="209">
        <v>4264832.04</v>
      </c>
    </row>
    <row r="13" spans="1:22" ht="18.399999999999999" customHeight="1">
      <c r="A13" s="206" t="s">
        <v>3</v>
      </c>
      <c r="B13" s="207"/>
      <c r="C13" s="207"/>
      <c r="D13" s="207"/>
      <c r="E13" s="207"/>
      <c r="F13" s="207"/>
      <c r="G13" s="207"/>
      <c r="H13" s="298">
        <v>0</v>
      </c>
      <c r="I13" s="208">
        <v>41563.69</v>
      </c>
      <c r="J13" s="209">
        <v>41563.69</v>
      </c>
      <c r="K13" s="298">
        <v>0</v>
      </c>
      <c r="L13" s="208">
        <v>41563.69</v>
      </c>
      <c r="M13" s="209">
        <v>41563.69</v>
      </c>
      <c r="N13" s="298">
        <v>0</v>
      </c>
      <c r="O13" s="208">
        <v>41563.69</v>
      </c>
      <c r="P13" s="209">
        <v>41563.69</v>
      </c>
      <c r="Q13" s="298">
        <v>0</v>
      </c>
      <c r="R13" s="208">
        <v>41563.69</v>
      </c>
      <c r="S13" s="209">
        <v>41563.69</v>
      </c>
      <c r="T13" s="298">
        <v>0</v>
      </c>
      <c r="U13" s="208">
        <v>41563.69</v>
      </c>
      <c r="V13" s="209">
        <v>41563.69</v>
      </c>
    </row>
    <row r="14" spans="1:22" ht="18.399999999999999" customHeight="1" thickBot="1">
      <c r="A14" s="210"/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3100030.25</v>
      </c>
      <c r="I15" s="215"/>
      <c r="J15" s="216"/>
      <c r="K15" s="215">
        <f>SUM(K10:K14)</f>
        <v>2046187.23</v>
      </c>
      <c r="L15" s="215"/>
      <c r="M15" s="215"/>
      <c r="N15" s="214">
        <f>SUM(N10:N14)</f>
        <v>1378278.76</v>
      </c>
      <c r="O15" s="215"/>
      <c r="P15" s="216"/>
      <c r="Q15" s="215">
        <f>SUM(Q10:Q14)</f>
        <v>247161.64</v>
      </c>
      <c r="R15" s="215"/>
      <c r="S15" s="216"/>
      <c r="T15" s="215">
        <f>SUM(T10:T14)</f>
        <v>552330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0</v>
      </c>
      <c r="I16" s="217">
        <v>1521059.02</v>
      </c>
      <c r="J16" s="218">
        <v>2351270.66</v>
      </c>
      <c r="K16" s="300">
        <v>28000</v>
      </c>
      <c r="L16" s="217">
        <v>1659060.83</v>
      </c>
      <c r="M16" s="218">
        <v>1521059.02</v>
      </c>
      <c r="N16" s="300">
        <v>0</v>
      </c>
      <c r="O16" s="217">
        <v>2230351.92</v>
      </c>
      <c r="P16" s="218">
        <v>1659060.83</v>
      </c>
      <c r="Q16" s="300">
        <v>0</v>
      </c>
      <c r="R16" s="217">
        <v>2351270.66</v>
      </c>
      <c r="S16" s="218">
        <v>2230351.92</v>
      </c>
      <c r="T16" s="300">
        <v>0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0</v>
      </c>
      <c r="I17" s="212">
        <v>1192323.53</v>
      </c>
      <c r="J17" s="213">
        <v>824300.6</v>
      </c>
      <c r="K17" s="299">
        <v>121840</v>
      </c>
      <c r="L17" s="212">
        <v>4295659.8600000003</v>
      </c>
      <c r="M17" s="213">
        <v>1192323.53</v>
      </c>
      <c r="N17" s="299">
        <v>0</v>
      </c>
      <c r="O17" s="212">
        <v>1045347.08</v>
      </c>
      <c r="P17" s="213">
        <v>4295659.8600000003</v>
      </c>
      <c r="Q17" s="299">
        <v>0</v>
      </c>
      <c r="R17" s="212">
        <v>824300.6</v>
      </c>
      <c r="S17" s="213">
        <v>1045347.08</v>
      </c>
      <c r="T17" s="299">
        <v>0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3100030.25</v>
      </c>
      <c r="I18" s="225"/>
      <c r="J18" s="226"/>
      <c r="K18" s="225">
        <f>SUM(K15:K17)</f>
        <v>2196027.23</v>
      </c>
      <c r="L18" s="225"/>
      <c r="M18" s="225"/>
      <c r="N18" s="224">
        <f>SUM(N15:N17)</f>
        <v>1378278.76</v>
      </c>
      <c r="O18" s="225"/>
      <c r="P18" s="226"/>
      <c r="Q18" s="224">
        <f>SUM(Q15:Q17)</f>
        <v>247161.64</v>
      </c>
      <c r="R18" s="225"/>
      <c r="S18" s="226"/>
      <c r="T18" s="224">
        <f>SUM(T15:T17)</f>
        <v>552330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102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399999999999999" customHeight="1">
      <c r="A22" s="202" t="s">
        <v>15</v>
      </c>
      <c r="B22" s="203"/>
      <c r="C22" s="203"/>
      <c r="D22" s="203"/>
      <c r="E22" s="203"/>
      <c r="F22" s="203"/>
      <c r="G22" s="203"/>
      <c r="H22" s="297">
        <v>1843007.08</v>
      </c>
      <c r="I22" s="204">
        <v>373432.17</v>
      </c>
      <c r="J22" s="205">
        <v>697745.74</v>
      </c>
      <c r="K22" s="297">
        <v>1030211.82</v>
      </c>
      <c r="L22" s="204">
        <v>365967.42</v>
      </c>
      <c r="M22" s="205">
        <v>373432.17</v>
      </c>
      <c r="N22" s="297">
        <v>509565.62</v>
      </c>
      <c r="O22" s="204">
        <v>414709.37</v>
      </c>
      <c r="P22" s="205">
        <v>365967.42</v>
      </c>
      <c r="Q22" s="297">
        <v>0</v>
      </c>
      <c r="R22" s="204">
        <v>697745.74</v>
      </c>
      <c r="S22" s="205">
        <v>414709.37</v>
      </c>
      <c r="T22" s="297">
        <v>0</v>
      </c>
      <c r="U22" s="204">
        <v>557211.56000000006</v>
      </c>
      <c r="V22" s="205">
        <v>577850.16</v>
      </c>
    </row>
    <row r="23" spans="1:22" ht="18.399999999999999" customHeight="1">
      <c r="A23" s="206" t="s">
        <v>46</v>
      </c>
      <c r="B23" s="207"/>
      <c r="C23" s="207"/>
      <c r="D23" s="207"/>
      <c r="E23" s="207"/>
      <c r="F23" s="207"/>
      <c r="G23" s="207"/>
      <c r="H23" s="298">
        <v>0</v>
      </c>
      <c r="I23" s="208">
        <v>12728583.199999999</v>
      </c>
      <c r="J23" s="209">
        <v>13240574.68</v>
      </c>
      <c r="K23" s="298">
        <v>0</v>
      </c>
      <c r="L23" s="208">
        <v>12120371.99</v>
      </c>
      <c r="M23" s="209">
        <v>12728583.199999999</v>
      </c>
      <c r="N23" s="298">
        <v>0</v>
      </c>
      <c r="O23" s="208">
        <v>12941517.73</v>
      </c>
      <c r="P23" s="209">
        <v>12120371.99</v>
      </c>
      <c r="Q23" s="298">
        <v>0</v>
      </c>
      <c r="R23" s="208">
        <v>13240574.68</v>
      </c>
      <c r="S23" s="209">
        <v>12941517.73</v>
      </c>
      <c r="T23" s="298">
        <v>0</v>
      </c>
      <c r="U23" s="208">
        <v>13289626.9983333</v>
      </c>
      <c r="V23" s="209">
        <v>13396094.2633333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07"/>
      <c r="H24" s="298">
        <v>846546.53</v>
      </c>
      <c r="I24" s="208">
        <v>548784.99</v>
      </c>
      <c r="J24" s="209">
        <v>408005.67</v>
      </c>
      <c r="K24" s="298">
        <v>521892.63</v>
      </c>
      <c r="L24" s="208">
        <v>536819.05000000005</v>
      </c>
      <c r="M24" s="209">
        <v>548784.99</v>
      </c>
      <c r="N24" s="298">
        <v>549785.72</v>
      </c>
      <c r="O24" s="208">
        <v>344975.81</v>
      </c>
      <c r="P24" s="209">
        <v>536819.05000000005</v>
      </c>
      <c r="Q24" s="298">
        <v>63714.87</v>
      </c>
      <c r="R24" s="208">
        <v>408005.67</v>
      </c>
      <c r="S24" s="209">
        <v>344975.81</v>
      </c>
      <c r="T24" s="298">
        <v>150000</v>
      </c>
      <c r="U24" s="208">
        <v>128208.38666666699</v>
      </c>
      <c r="V24" s="209">
        <v>26303.796666666702</v>
      </c>
    </row>
    <row r="25" spans="1:22" ht="18.399999999999999" customHeight="1" thickBot="1">
      <c r="A25" s="206" t="s">
        <v>3</v>
      </c>
      <c r="B25" s="207"/>
      <c r="C25" s="207"/>
      <c r="D25" s="207"/>
      <c r="E25" s="207"/>
      <c r="F25" s="207"/>
      <c r="G25" s="207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2689553.6100000003</v>
      </c>
      <c r="I26" s="215"/>
      <c r="J26" s="215"/>
      <c r="K26" s="214">
        <f>SUM(K22:K25)</f>
        <v>1552104.45</v>
      </c>
      <c r="L26" s="215"/>
      <c r="M26" s="216"/>
      <c r="N26" s="215">
        <f>SUM(N22:N25)</f>
        <v>1059351.3399999999</v>
      </c>
      <c r="O26" s="215"/>
      <c r="P26" s="215"/>
      <c r="Q26" s="214">
        <f>SUM(Q22:Q25)</f>
        <v>63714.87</v>
      </c>
      <c r="R26" s="215"/>
      <c r="S26" s="216"/>
      <c r="T26" s="214">
        <f>SUM(T22:T25)</f>
        <v>150000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112522.26</v>
      </c>
      <c r="I27" s="217"/>
      <c r="J27" s="218"/>
      <c r="K27" s="300">
        <v>124905.02</v>
      </c>
      <c r="L27" s="217">
        <v>10122961.629999999</v>
      </c>
      <c r="M27" s="218">
        <v>6628334.5600000005</v>
      </c>
      <c r="N27" s="300">
        <v>0</v>
      </c>
      <c r="O27" s="217">
        <v>6248838.1500000004</v>
      </c>
      <c r="P27" s="218">
        <v>10122961.629999999</v>
      </c>
      <c r="Q27" s="300">
        <v>0</v>
      </c>
      <c r="R27" s="217">
        <v>6834216</v>
      </c>
      <c r="S27" s="218">
        <v>6248838.1500000004</v>
      </c>
      <c r="T27" s="300">
        <v>1252.01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424325.09</v>
      </c>
      <c r="I28" s="212">
        <v>0</v>
      </c>
      <c r="J28" s="213">
        <v>0</v>
      </c>
      <c r="K28" s="299">
        <v>622154.91</v>
      </c>
      <c r="L28" s="212">
        <v>0</v>
      </c>
      <c r="M28" s="213">
        <v>0</v>
      </c>
      <c r="N28" s="299">
        <v>318927.42</v>
      </c>
      <c r="O28" s="212">
        <v>0</v>
      </c>
      <c r="P28" s="213">
        <v>0</v>
      </c>
      <c r="Q28" s="299">
        <v>183446.77</v>
      </c>
      <c r="R28" s="212">
        <v>0</v>
      </c>
      <c r="S28" s="213">
        <v>0</v>
      </c>
      <c r="T28" s="299">
        <v>402330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3226400.96</v>
      </c>
      <c r="I29" s="225"/>
      <c r="J29" s="225"/>
      <c r="K29" s="224">
        <f>SUM(K26:K28)</f>
        <v>2299164.38</v>
      </c>
      <c r="L29" s="225"/>
      <c r="M29" s="226"/>
      <c r="N29" s="225">
        <f>SUM(N26:N28)</f>
        <v>1378278.7599999998</v>
      </c>
      <c r="O29" s="225"/>
      <c r="P29" s="225"/>
      <c r="Q29" s="224">
        <f>SUM(Q26:Q28)</f>
        <v>247161.63999999998</v>
      </c>
      <c r="R29" s="225"/>
      <c r="S29" s="226"/>
      <c r="T29" s="224">
        <f>SUM(T26:T28)</f>
        <v>553582.01</v>
      </c>
      <c r="U29" s="225"/>
      <c r="V29" s="226"/>
    </row>
    <row r="30" spans="1:22" ht="16.899999999999999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DAVERDISSE</v>
      </c>
      <c r="H1" s="171"/>
      <c r="I1" s="65" t="s">
        <v>40</v>
      </c>
      <c r="J1" s="78">
        <f>Coordonnées!R1</f>
        <v>84016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39" t="s">
        <v>71</v>
      </c>
      <c r="F5" s="240"/>
      <c r="G5" s="240"/>
      <c r="H5" s="240"/>
      <c r="I5" s="240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54850</v>
      </c>
      <c r="F8" s="301">
        <v>269706.81</v>
      </c>
      <c r="G8" s="301">
        <v>59742.66</v>
      </c>
      <c r="H8" s="301">
        <v>57820</v>
      </c>
      <c r="I8" s="301">
        <v>62625</v>
      </c>
    </row>
    <row r="9" spans="1:10" ht="30" customHeight="1">
      <c r="A9" s="230" t="s">
        <v>19</v>
      </c>
      <c r="B9" s="231"/>
      <c r="C9" s="231"/>
      <c r="D9" s="232"/>
      <c r="E9" s="301">
        <v>882424.18</v>
      </c>
      <c r="F9" s="301">
        <v>879306.93</v>
      </c>
      <c r="G9" s="301">
        <v>899762.41</v>
      </c>
      <c r="H9" s="301">
        <v>915132.42</v>
      </c>
      <c r="I9" s="301">
        <v>983558.64</v>
      </c>
    </row>
    <row r="10" spans="1:10" ht="30" customHeight="1">
      <c r="A10" s="230" t="s">
        <v>20</v>
      </c>
      <c r="B10" s="231"/>
      <c r="C10" s="231"/>
      <c r="D10" s="232"/>
      <c r="E10" s="301">
        <v>216291.77</v>
      </c>
      <c r="F10" s="301">
        <v>213709.35</v>
      </c>
      <c r="G10" s="301">
        <v>209961.06</v>
      </c>
      <c r="H10" s="301">
        <v>194641.4</v>
      </c>
      <c r="I10" s="301">
        <v>189617.62</v>
      </c>
    </row>
    <row r="11" spans="1:10" ht="30" customHeight="1">
      <c r="A11" s="230" t="s">
        <v>21</v>
      </c>
      <c r="B11" s="231"/>
      <c r="C11" s="231"/>
      <c r="D11" s="232"/>
      <c r="E11" s="301">
        <v>727964.49</v>
      </c>
      <c r="F11" s="301">
        <v>720802.75</v>
      </c>
      <c r="G11" s="301">
        <v>716123.31</v>
      </c>
      <c r="H11" s="301">
        <v>751486.59</v>
      </c>
      <c r="I11" s="301">
        <v>721655.18</v>
      </c>
    </row>
    <row r="12" spans="1:10" ht="30" customHeight="1">
      <c r="A12" s="230" t="s">
        <v>29</v>
      </c>
      <c r="B12" s="231"/>
      <c r="C12" s="231"/>
      <c r="D12" s="232"/>
      <c r="E12" s="301">
        <v>21127.7</v>
      </c>
      <c r="F12" s="301">
        <v>21197.46</v>
      </c>
      <c r="G12" s="301">
        <v>18734</v>
      </c>
      <c r="H12" s="301">
        <v>26169</v>
      </c>
      <c r="I12" s="301">
        <v>25099</v>
      </c>
    </row>
    <row r="13" spans="1:10" ht="30" customHeight="1">
      <c r="A13" s="230" t="s">
        <v>22</v>
      </c>
      <c r="B13" s="231"/>
      <c r="C13" s="231"/>
      <c r="D13" s="232"/>
      <c r="E13" s="301">
        <v>414931.53</v>
      </c>
      <c r="F13" s="301">
        <v>461903.24</v>
      </c>
      <c r="G13" s="301">
        <v>426259.65</v>
      </c>
      <c r="H13" s="301">
        <v>478169.34</v>
      </c>
      <c r="I13" s="301">
        <v>500899.34</v>
      </c>
    </row>
    <row r="14" spans="1:10" ht="30" customHeight="1">
      <c r="A14" s="230" t="s">
        <v>23</v>
      </c>
      <c r="B14" s="231"/>
      <c r="C14" s="231"/>
      <c r="D14" s="232"/>
      <c r="E14" s="301">
        <v>242112.32</v>
      </c>
      <c r="F14" s="301">
        <v>269703.17</v>
      </c>
      <c r="G14" s="301">
        <v>246132.44</v>
      </c>
      <c r="H14" s="301">
        <v>247904.59</v>
      </c>
      <c r="I14" s="301">
        <v>265428.37</v>
      </c>
    </row>
    <row r="15" spans="1:10" ht="30" customHeight="1">
      <c r="A15" s="230" t="s">
        <v>24</v>
      </c>
      <c r="B15" s="231"/>
      <c r="C15" s="231"/>
      <c r="D15" s="232"/>
      <c r="E15" s="301">
        <v>247335.6</v>
      </c>
      <c r="F15" s="301">
        <v>259904.09</v>
      </c>
      <c r="G15" s="301">
        <v>259820.1</v>
      </c>
      <c r="H15" s="301">
        <v>268172.53999999998</v>
      </c>
      <c r="I15" s="301">
        <v>256880.16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44332.35</v>
      </c>
      <c r="F17" s="301">
        <v>49324.25</v>
      </c>
      <c r="G17" s="301">
        <v>58448.97</v>
      </c>
      <c r="H17" s="301">
        <v>57644.94</v>
      </c>
      <c r="I17" s="301">
        <v>58142.52</v>
      </c>
    </row>
    <row r="18" spans="1:9" ht="30" customHeight="1">
      <c r="A18" s="230" t="s">
        <v>25</v>
      </c>
      <c r="B18" s="231"/>
      <c r="C18" s="231"/>
      <c r="D18" s="232"/>
      <c r="E18" s="301">
        <v>235990</v>
      </c>
      <c r="F18" s="301">
        <v>274152.11</v>
      </c>
      <c r="G18" s="301">
        <v>234000</v>
      </c>
      <c r="H18" s="301">
        <v>260500</v>
      </c>
      <c r="I18" s="301">
        <v>241700</v>
      </c>
    </row>
    <row r="19" spans="1:9" ht="30" customHeight="1">
      <c r="A19" s="233" t="s">
        <v>26</v>
      </c>
      <c r="B19" s="234"/>
      <c r="C19" s="234"/>
      <c r="D19" s="235"/>
      <c r="E19" s="301">
        <v>174222.19</v>
      </c>
      <c r="F19" s="301">
        <v>185205.45</v>
      </c>
      <c r="G19" s="301">
        <v>184585.96</v>
      </c>
      <c r="H19" s="301">
        <v>198759.2</v>
      </c>
      <c r="I19" s="301">
        <v>219219.73</v>
      </c>
    </row>
    <row r="20" spans="1:9" ht="30" customHeight="1">
      <c r="A20" s="230" t="s">
        <v>27</v>
      </c>
      <c r="B20" s="231"/>
      <c r="C20" s="231"/>
      <c r="D20" s="232"/>
      <c r="E20" s="301">
        <v>24496.5</v>
      </c>
      <c r="F20" s="301">
        <v>21600</v>
      </c>
      <c r="G20" s="301">
        <v>19800</v>
      </c>
      <c r="H20" s="301">
        <v>23324.99</v>
      </c>
      <c r="I20" s="301">
        <v>14967.9</v>
      </c>
    </row>
    <row r="21" spans="1:9" ht="30" customHeight="1">
      <c r="A21" s="236" t="s">
        <v>28</v>
      </c>
      <c r="B21" s="237"/>
      <c r="C21" s="237"/>
      <c r="D21" s="238"/>
      <c r="E21" s="301">
        <v>350</v>
      </c>
      <c r="F21" s="301">
        <v>350</v>
      </c>
      <c r="G21" s="301">
        <v>280</v>
      </c>
      <c r="H21" s="301">
        <v>280</v>
      </c>
      <c r="I21" s="301">
        <v>560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DAVERDISSE</v>
      </c>
      <c r="H1" s="171"/>
      <c r="I1" s="65" t="s">
        <v>40</v>
      </c>
      <c r="J1" s="78">
        <f>Coordonnées!R1</f>
        <v>84016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6" t="s">
        <v>72</v>
      </c>
      <c r="F5" s="247"/>
      <c r="G5" s="247"/>
      <c r="H5" s="247"/>
      <c r="I5" s="247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3245975.41</v>
      </c>
      <c r="F8" s="301">
        <v>3391196.6</v>
      </c>
      <c r="G8" s="301">
        <v>3386715.11</v>
      </c>
      <c r="H8" s="301">
        <v>3350847.84</v>
      </c>
      <c r="I8" s="301">
        <v>3849799.33</v>
      </c>
    </row>
    <row r="9" spans="1:10" ht="30" customHeight="1">
      <c r="A9" s="230" t="s">
        <v>19</v>
      </c>
      <c r="B9" s="231"/>
      <c r="C9" s="231"/>
      <c r="D9" s="232"/>
      <c r="E9" s="301">
        <v>85747.11</v>
      </c>
      <c r="F9" s="301">
        <v>85682.29</v>
      </c>
      <c r="G9" s="301">
        <v>85446.74</v>
      </c>
      <c r="H9" s="301">
        <v>88168.68</v>
      </c>
      <c r="I9" s="301">
        <v>30302.61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4765.97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151041.51999999999</v>
      </c>
      <c r="F11" s="301">
        <v>146536.65</v>
      </c>
      <c r="G11" s="301">
        <v>144993.35</v>
      </c>
      <c r="H11" s="301">
        <v>149376.01999999999</v>
      </c>
      <c r="I11" s="301">
        <v>20778.900000000001</v>
      </c>
    </row>
    <row r="12" spans="1:10" ht="30" customHeight="1">
      <c r="A12" s="230" t="s">
        <v>29</v>
      </c>
      <c r="B12" s="231"/>
      <c r="C12" s="231"/>
      <c r="D12" s="232"/>
      <c r="E12" s="301">
        <v>26302.83</v>
      </c>
      <c r="F12" s="301">
        <v>26847.31</v>
      </c>
      <c r="G12" s="301">
        <v>27043.31</v>
      </c>
      <c r="H12" s="301">
        <v>26989.31</v>
      </c>
      <c r="I12" s="301">
        <v>26233.03</v>
      </c>
    </row>
    <row r="13" spans="1:10" ht="30" customHeight="1">
      <c r="A13" s="230" t="s">
        <v>22</v>
      </c>
      <c r="B13" s="231"/>
      <c r="C13" s="231"/>
      <c r="D13" s="232"/>
      <c r="E13" s="301">
        <v>923744.23</v>
      </c>
      <c r="F13" s="301">
        <v>1138454.4099999999</v>
      </c>
      <c r="G13" s="301">
        <v>834177.28</v>
      </c>
      <c r="H13" s="301">
        <v>980121.38</v>
      </c>
      <c r="I13" s="301">
        <v>831241.19</v>
      </c>
    </row>
    <row r="14" spans="1:10" ht="30" customHeight="1">
      <c r="A14" s="230" t="s">
        <v>23</v>
      </c>
      <c r="B14" s="231"/>
      <c r="C14" s="231"/>
      <c r="D14" s="232"/>
      <c r="E14" s="301">
        <v>115038.54</v>
      </c>
      <c r="F14" s="301">
        <v>120289.72</v>
      </c>
      <c r="G14" s="301">
        <v>115952.63</v>
      </c>
      <c r="H14" s="301">
        <v>116059.16</v>
      </c>
      <c r="I14" s="301">
        <v>71260</v>
      </c>
    </row>
    <row r="15" spans="1:10" ht="30" customHeight="1">
      <c r="A15" s="230" t="s">
        <v>24</v>
      </c>
      <c r="B15" s="231"/>
      <c r="C15" s="231"/>
      <c r="D15" s="232"/>
      <c r="E15" s="301">
        <v>84772.57</v>
      </c>
      <c r="F15" s="301">
        <v>87046.92</v>
      </c>
      <c r="G15" s="301">
        <v>88703.48</v>
      </c>
      <c r="H15" s="301">
        <v>87333.63</v>
      </c>
      <c r="I15" s="301">
        <v>38427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23440</v>
      </c>
      <c r="F18" s="301">
        <v>23440</v>
      </c>
      <c r="G18" s="301">
        <v>23200</v>
      </c>
      <c r="H18" s="301">
        <v>21581.71</v>
      </c>
      <c r="I18" s="301">
        <v>21581.71</v>
      </c>
    </row>
    <row r="19" spans="1:9" ht="30" customHeight="1">
      <c r="A19" s="233" t="s">
        <v>26</v>
      </c>
      <c r="B19" s="234"/>
      <c r="C19" s="234"/>
      <c r="D19" s="235"/>
      <c r="E19" s="301">
        <v>3694.08</v>
      </c>
      <c r="F19" s="301">
        <v>3852.46</v>
      </c>
      <c r="G19" s="301">
        <v>3700</v>
      </c>
      <c r="H19" s="301">
        <v>4463.88</v>
      </c>
      <c r="I19" s="301">
        <v>2100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780.09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DAVERDISSE</v>
      </c>
      <c r="H1" s="171"/>
      <c r="I1" s="65" t="s">
        <v>40</v>
      </c>
      <c r="J1" s="78">
        <f>Coordonnées!R1</f>
        <v>84016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8" t="s">
        <v>73</v>
      </c>
      <c r="F5" s="249"/>
      <c r="G5" s="249"/>
      <c r="H5" s="249"/>
      <c r="I5" s="249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0</v>
      </c>
      <c r="F8" s="301">
        <v>121840</v>
      </c>
      <c r="G8" s="301">
        <v>0</v>
      </c>
      <c r="H8" s="301">
        <v>0</v>
      </c>
      <c r="I8" s="301">
        <v>0</v>
      </c>
    </row>
    <row r="9" spans="1:10" ht="30" customHeight="1">
      <c r="A9" s="230" t="s">
        <v>19</v>
      </c>
      <c r="B9" s="231"/>
      <c r="C9" s="231"/>
      <c r="D9" s="232"/>
      <c r="E9" s="301">
        <v>1052725</v>
      </c>
      <c r="F9" s="301">
        <v>101542.39999999999</v>
      </c>
      <c r="G9" s="301">
        <v>17500</v>
      </c>
      <c r="H9" s="301">
        <v>2500</v>
      </c>
      <c r="I9" s="301">
        <v>28100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827338.5</v>
      </c>
      <c r="F11" s="301">
        <v>946766.63</v>
      </c>
      <c r="G11" s="301">
        <v>470902.17</v>
      </c>
      <c r="H11" s="301">
        <v>174411.64</v>
      </c>
      <c r="I11" s="301">
        <v>169080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334273.90999999997</v>
      </c>
      <c r="F13" s="301">
        <v>50000</v>
      </c>
      <c r="G13" s="301">
        <v>58500</v>
      </c>
      <c r="H13" s="301">
        <v>5000</v>
      </c>
      <c r="I13" s="301">
        <v>60000</v>
      </c>
    </row>
    <row r="14" spans="1:10" ht="30" customHeight="1">
      <c r="A14" s="230" t="s">
        <v>23</v>
      </c>
      <c r="B14" s="231"/>
      <c r="C14" s="231"/>
      <c r="D14" s="232"/>
      <c r="E14" s="301">
        <v>25650</v>
      </c>
      <c r="F14" s="301">
        <v>69500</v>
      </c>
      <c r="G14" s="301">
        <v>7500</v>
      </c>
      <c r="H14" s="301">
        <v>6000</v>
      </c>
      <c r="I14" s="301">
        <v>159730</v>
      </c>
    </row>
    <row r="15" spans="1:10" ht="30" customHeight="1">
      <c r="A15" s="230" t="s">
        <v>24</v>
      </c>
      <c r="B15" s="231"/>
      <c r="C15" s="231"/>
      <c r="D15" s="232"/>
      <c r="E15" s="301">
        <v>601382.5</v>
      </c>
      <c r="F15" s="301">
        <v>716803.2</v>
      </c>
      <c r="G15" s="301">
        <v>764626.59</v>
      </c>
      <c r="H15" s="301">
        <v>0</v>
      </c>
      <c r="I15" s="301">
        <v>0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3" t="s">
        <v>26</v>
      </c>
      <c r="B19" s="234"/>
      <c r="C19" s="234"/>
      <c r="D19" s="235"/>
      <c r="E19" s="301">
        <v>256060.34</v>
      </c>
      <c r="F19" s="301">
        <v>158975</v>
      </c>
      <c r="G19" s="301">
        <v>59250</v>
      </c>
      <c r="H19" s="301">
        <v>59250</v>
      </c>
      <c r="I19" s="301">
        <v>60300</v>
      </c>
    </row>
    <row r="20" spans="1:9" ht="30" customHeight="1">
      <c r="A20" s="230" t="s">
        <v>27</v>
      </c>
      <c r="B20" s="231"/>
      <c r="C20" s="231"/>
      <c r="D20" s="232"/>
      <c r="E20" s="301">
        <v>2600</v>
      </c>
      <c r="F20" s="301">
        <v>2600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75120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DAVERDISSE</v>
      </c>
      <c r="H1" s="171"/>
      <c r="I1" s="65" t="s">
        <v>40</v>
      </c>
      <c r="J1" s="78">
        <f>Coordonnées!R1</f>
        <v>84016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50" t="s">
        <v>74</v>
      </c>
      <c r="F5" s="251"/>
      <c r="G5" s="251"/>
      <c r="H5" s="251"/>
      <c r="I5" s="251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536847.35</v>
      </c>
      <c r="F8" s="301">
        <v>868899.93</v>
      </c>
      <c r="G8" s="301">
        <v>318927.42</v>
      </c>
      <c r="H8" s="301">
        <v>183446.77</v>
      </c>
      <c r="I8" s="301">
        <v>403582.01</v>
      </c>
    </row>
    <row r="9" spans="1:10" ht="30" customHeight="1">
      <c r="A9" s="230" t="s">
        <v>19</v>
      </c>
      <c r="B9" s="231"/>
      <c r="C9" s="231"/>
      <c r="D9" s="232"/>
      <c r="E9" s="301">
        <v>995182.6</v>
      </c>
      <c r="F9" s="301">
        <v>25000</v>
      </c>
      <c r="G9" s="301">
        <v>0</v>
      </c>
      <c r="H9" s="301">
        <v>0</v>
      </c>
      <c r="I9" s="301">
        <v>0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635530.81000000006</v>
      </c>
      <c r="F11" s="301">
        <v>719926.63</v>
      </c>
      <c r="G11" s="301">
        <v>294724.75</v>
      </c>
      <c r="H11" s="301">
        <v>63714.87</v>
      </c>
      <c r="I11" s="301">
        <v>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343122.36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0</v>
      </c>
      <c r="F14" s="301">
        <v>0</v>
      </c>
      <c r="G14" s="301">
        <v>0</v>
      </c>
      <c r="H14" s="301">
        <v>0</v>
      </c>
      <c r="I14" s="301">
        <v>150000</v>
      </c>
    </row>
    <row r="15" spans="1:10" ht="30" customHeight="1">
      <c r="A15" s="230" t="s">
        <v>24</v>
      </c>
      <c r="B15" s="231"/>
      <c r="C15" s="231"/>
      <c r="D15" s="232"/>
      <c r="E15" s="301">
        <v>601382.5</v>
      </c>
      <c r="F15" s="301">
        <v>677837.82</v>
      </c>
      <c r="G15" s="301">
        <v>764626.59</v>
      </c>
      <c r="H15" s="301">
        <v>0</v>
      </c>
      <c r="I15" s="301">
        <v>0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3" t="s">
        <v>26</v>
      </c>
      <c r="B19" s="234"/>
      <c r="C19" s="234"/>
      <c r="D19" s="235"/>
      <c r="E19" s="301">
        <v>114335.34</v>
      </c>
      <c r="F19" s="301">
        <v>7500</v>
      </c>
      <c r="G19" s="301">
        <v>0</v>
      </c>
      <c r="H19" s="301">
        <v>0</v>
      </c>
      <c r="I19" s="301">
        <v>0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Cécile Kiebooms</cp:lastModifiedBy>
  <cp:lastPrinted>2019-04-29T14:14:47Z</cp:lastPrinted>
  <dcterms:created xsi:type="dcterms:W3CDTF">2006-02-10T09:03:57Z</dcterms:created>
  <dcterms:modified xsi:type="dcterms:W3CDTF">2022-06-16T11:09:35Z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